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9E0E27D-630E-426F-83EF-14791CF2D8CD}" xr6:coauthVersionLast="47" xr6:coauthVersionMax="47" xr10:uidLastSave="{00000000-0000-0000-0000-000000000000}"/>
  <bookViews>
    <workbookView xWindow="-108" yWindow="-108" windowWidth="23256" windowHeight="12456" tabRatio="698" activeTab="6" xr2:uid="{00000000-000D-0000-FFFF-FFFF00000000}"/>
  </bookViews>
  <sheets>
    <sheet name="Hướng dẫn" sheetId="1" r:id="rId1"/>
    <sheet name="1. Tình hình" sheetId="2" r:id="rId2"/>
    <sheet name="Rèn luyện-Học tập" sheetId="3" r:id="rId3"/>
    <sheet name="RL+HT DTTS" sheetId="4" r:id="rId4"/>
    <sheet name="RL+HT Khuyết tật" sheetId="5" r:id="rId5"/>
    <sheet name="TK-Điểm KT" sheetId="6" r:id="rId6"/>
    <sheet name="trường chuẩ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+JM8JZ0VUEre8Ot7/6RheyDB+rJ8T2vWnPdRGF25WX0="/>
    </ext>
  </extLst>
</workbook>
</file>

<file path=xl/calcChain.xml><?xml version="1.0" encoding="utf-8"?>
<calcChain xmlns="http://schemas.openxmlformats.org/spreadsheetml/2006/main">
  <c r="C13" i="6" l="1"/>
  <c r="B8" i="7" l="1"/>
  <c r="Q22" i="6"/>
  <c r="C22" i="6"/>
  <c r="Q14" i="6"/>
  <c r="R13" i="6"/>
  <c r="P13" i="6"/>
  <c r="N13" i="6"/>
  <c r="L13" i="6"/>
  <c r="J13" i="6"/>
  <c r="H13" i="6"/>
  <c r="F13" i="6"/>
  <c r="D13" i="6"/>
  <c r="E13" i="6" s="1"/>
  <c r="T12" i="6"/>
  <c r="U12" i="6" s="1"/>
  <c r="Q12" i="6"/>
  <c r="M12" i="6"/>
  <c r="K12" i="6"/>
  <c r="I12" i="6"/>
  <c r="E12" i="6"/>
  <c r="T11" i="6"/>
  <c r="Q11" i="6"/>
  <c r="M11" i="6"/>
  <c r="I11" i="6"/>
  <c r="E11" i="6"/>
  <c r="O11" i="6"/>
  <c r="T10" i="6"/>
  <c r="Q10" i="6"/>
  <c r="M10" i="6"/>
  <c r="K10" i="6"/>
  <c r="I10" i="6"/>
  <c r="E10" i="6"/>
  <c r="A5" i="6"/>
  <c r="I34" i="5"/>
  <c r="B34" i="5"/>
  <c r="I27" i="5"/>
  <c r="I25" i="5"/>
  <c r="J25" i="5" s="1"/>
  <c r="G25" i="5"/>
  <c r="H25" i="5" s="1"/>
  <c r="E25" i="5"/>
  <c r="F25" i="5" s="1"/>
  <c r="C25" i="5"/>
  <c r="D25" i="5" s="1"/>
  <c r="M24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15" i="5"/>
  <c r="I15" i="5"/>
  <c r="H15" i="5"/>
  <c r="G15" i="5"/>
  <c r="E15" i="5"/>
  <c r="F15" i="5" s="1"/>
  <c r="C15" i="5"/>
  <c r="D15" i="5" s="1"/>
  <c r="J14" i="5"/>
  <c r="H14" i="5"/>
  <c r="F14" i="5"/>
  <c r="D14" i="5"/>
  <c r="M23" i="5"/>
  <c r="J13" i="5"/>
  <c r="H13" i="5"/>
  <c r="F13" i="5"/>
  <c r="D13" i="5"/>
  <c r="M22" i="5"/>
  <c r="J12" i="5"/>
  <c r="H12" i="5"/>
  <c r="F12" i="5"/>
  <c r="D12" i="5"/>
  <c r="M21" i="5"/>
  <c r="J11" i="5"/>
  <c r="H11" i="5"/>
  <c r="F11" i="5"/>
  <c r="D11" i="5"/>
  <c r="C4" i="5"/>
  <c r="A2" i="5"/>
  <c r="I34" i="4"/>
  <c r="B34" i="4"/>
  <c r="I27" i="4"/>
  <c r="I25" i="4"/>
  <c r="J25" i="4" s="1"/>
  <c r="G25" i="4"/>
  <c r="H25" i="4" s="1"/>
  <c r="E25" i="4"/>
  <c r="F25" i="4" s="1"/>
  <c r="C25" i="4"/>
  <c r="L24" i="4"/>
  <c r="J24" i="4"/>
  <c r="H24" i="4"/>
  <c r="F24" i="4"/>
  <c r="D24" i="4"/>
  <c r="J23" i="4"/>
  <c r="H23" i="4"/>
  <c r="F23" i="4"/>
  <c r="D23" i="4"/>
  <c r="M22" i="4"/>
  <c r="L22" i="4"/>
  <c r="J22" i="4"/>
  <c r="H22" i="4"/>
  <c r="F22" i="4"/>
  <c r="D22" i="4"/>
  <c r="L21" i="4"/>
  <c r="M21" i="4" s="1"/>
  <c r="J21" i="4"/>
  <c r="H21" i="4"/>
  <c r="F21" i="4"/>
  <c r="D21" i="4"/>
  <c r="I15" i="4"/>
  <c r="J15" i="4" s="1"/>
  <c r="G15" i="4"/>
  <c r="H15" i="4" s="1"/>
  <c r="E15" i="4"/>
  <c r="F15" i="4" s="1"/>
  <c r="C15" i="4"/>
  <c r="L14" i="4"/>
  <c r="M24" i="4" s="1"/>
  <c r="J14" i="4"/>
  <c r="H14" i="4"/>
  <c r="F14" i="4"/>
  <c r="D14" i="4"/>
  <c r="M23" i="4"/>
  <c r="J13" i="4"/>
  <c r="H13" i="4"/>
  <c r="F13" i="4"/>
  <c r="D13" i="4"/>
  <c r="L12" i="4"/>
  <c r="J12" i="4"/>
  <c r="H12" i="4"/>
  <c r="F12" i="4"/>
  <c r="D12" i="4"/>
  <c r="L11" i="4"/>
  <c r="J11" i="4"/>
  <c r="H11" i="4"/>
  <c r="F11" i="4"/>
  <c r="D11" i="4"/>
  <c r="C4" i="4"/>
  <c r="I34" i="3"/>
  <c r="B34" i="3"/>
  <c r="I27" i="3"/>
  <c r="I25" i="3"/>
  <c r="J25" i="3" s="1"/>
  <c r="G25" i="3"/>
  <c r="H25" i="3" s="1"/>
  <c r="E25" i="3"/>
  <c r="F25" i="3" s="1"/>
  <c r="C25" i="3"/>
  <c r="D25" i="3" s="1"/>
  <c r="J24" i="3"/>
  <c r="H24" i="3"/>
  <c r="F24" i="3"/>
  <c r="D24" i="3"/>
  <c r="J23" i="3"/>
  <c r="H23" i="3"/>
  <c r="F23" i="3"/>
  <c r="D23" i="3"/>
  <c r="J22" i="3"/>
  <c r="H22" i="3"/>
  <c r="F22" i="3"/>
  <c r="D22" i="3"/>
  <c r="J21" i="3"/>
  <c r="H21" i="3"/>
  <c r="F21" i="3"/>
  <c r="D21" i="3"/>
  <c r="I15" i="3"/>
  <c r="J15" i="3" s="1"/>
  <c r="G15" i="3"/>
  <c r="H15" i="3" s="1"/>
  <c r="E15" i="3"/>
  <c r="F15" i="3" s="1"/>
  <c r="C15" i="3"/>
  <c r="M14" i="3"/>
  <c r="J14" i="3"/>
  <c r="H14" i="3"/>
  <c r="D14" i="3"/>
  <c r="M13" i="3"/>
  <c r="J13" i="3"/>
  <c r="H13" i="3"/>
  <c r="F13" i="3"/>
  <c r="D13" i="3"/>
  <c r="M12" i="3"/>
  <c r="J12" i="3"/>
  <c r="H12" i="3"/>
  <c r="F12" i="3"/>
  <c r="D12" i="3"/>
  <c r="D11" i="3"/>
  <c r="J11" i="3"/>
  <c r="H11" i="3"/>
  <c r="F11" i="3"/>
  <c r="C4" i="3"/>
  <c r="G40" i="2"/>
  <c r="B40" i="2"/>
  <c r="G34" i="2"/>
  <c r="I33" i="2"/>
  <c r="G33" i="2"/>
  <c r="F33" i="2"/>
  <c r="E33" i="2"/>
  <c r="D33" i="2"/>
  <c r="C33" i="2"/>
  <c r="B33" i="2"/>
  <c r="J32" i="2"/>
  <c r="J29" i="2"/>
  <c r="G24" i="2"/>
  <c r="F24" i="2"/>
  <c r="E24" i="2"/>
  <c r="D24" i="2"/>
  <c r="C24" i="2"/>
  <c r="B24" i="2"/>
  <c r="K23" i="2"/>
  <c r="I23" i="2"/>
  <c r="K22" i="2"/>
  <c r="I22" i="2"/>
  <c r="K21" i="2"/>
  <c r="I21" i="2"/>
  <c r="F15" i="2"/>
  <c r="E15" i="2"/>
  <c r="D15" i="2"/>
  <c r="C15" i="2"/>
  <c r="B15" i="2"/>
  <c r="A4" i="2"/>
  <c r="A2" i="2"/>
  <c r="A2" i="6" s="1"/>
  <c r="A1" i="2"/>
  <c r="A1" i="6" s="1"/>
  <c r="C10" i="1"/>
  <c r="T13" i="6" l="1"/>
  <c r="U10" i="6"/>
  <c r="L15" i="4"/>
  <c r="D15" i="4" s="1"/>
  <c r="D15" i="3"/>
  <c r="J33" i="2"/>
  <c r="K24" i="2"/>
  <c r="A2" i="4"/>
  <c r="M23" i="3"/>
  <c r="M21" i="3"/>
  <c r="M24" i="3"/>
  <c r="M15" i="3"/>
  <c r="A1" i="3"/>
  <c r="M11" i="3"/>
  <c r="M22" i="3"/>
  <c r="M25" i="5"/>
  <c r="S11" i="6"/>
  <c r="Q13" i="6"/>
  <c r="D25" i="4"/>
  <c r="I24" i="2"/>
  <c r="A2" i="3"/>
  <c r="O10" i="6"/>
  <c r="G11" i="6"/>
  <c r="U11" i="6"/>
  <c r="O12" i="6"/>
  <c r="S10" i="6"/>
  <c r="K11" i="6"/>
  <c r="S12" i="6"/>
  <c r="M25" i="3"/>
  <c r="G10" i="6"/>
  <c r="G12" i="6"/>
  <c r="M13" i="6" l="1"/>
  <c r="S13" i="6"/>
  <c r="O13" i="6"/>
  <c r="K13" i="6"/>
  <c r="I13" i="6"/>
  <c r="G13" i="6"/>
  <c r="U13" i="6"/>
  <c r="M25" i="4"/>
</calcChain>
</file>

<file path=xl/sharedStrings.xml><?xml version="1.0" encoding="utf-8"?>
<sst xmlns="http://schemas.openxmlformats.org/spreadsheetml/2006/main" count="231" uniqueCount="99">
  <si>
    <t>HƯỚNG DẪN NHẬP DỮ LIỆU THỐNG KÊ</t>
  </si>
  <si>
    <t>1.</t>
  </si>
  <si>
    <r>
      <rPr>
        <sz val="14"/>
        <color theme="1"/>
        <rFont val="Times New Roman"/>
      </rPr>
      <t>Đổi tên file</t>
    </r>
    <r>
      <rPr>
        <b/>
        <sz val="14"/>
        <color theme="1"/>
        <rFont val="Times New Roman"/>
      </rPr>
      <t xml:space="preserve"> </t>
    </r>
    <r>
      <rPr>
        <b/>
        <sz val="14"/>
        <color rgb="FF0000FF"/>
        <rFont val="Times New Roman"/>
      </rPr>
      <t>TK-HKII-THCS.xls</t>
    </r>
    <r>
      <rPr>
        <b/>
        <sz val="14"/>
        <color theme="1"/>
        <rFont val="Times New Roman"/>
      </rPr>
      <t xml:space="preserve"> </t>
    </r>
    <r>
      <rPr>
        <sz val="14"/>
        <color theme="1"/>
        <rFont val="Times New Roman"/>
      </rPr>
      <t>thành</t>
    </r>
    <r>
      <rPr>
        <b/>
        <sz val="14"/>
        <color theme="1"/>
        <rFont val="Times New Roman"/>
      </rPr>
      <t xml:space="preserve"> XÃ/PHƯỜNG - </t>
    </r>
    <r>
      <rPr>
        <b/>
        <sz val="14"/>
        <color rgb="FF0000FF"/>
        <rFont val="Times New Roman"/>
      </rPr>
      <t>TÊNĐƠNVỊ-TK-HKII-THCS.xls</t>
    </r>
  </si>
  <si>
    <t>Ví dụ:</t>
  </si>
  <si>
    <r>
      <rPr>
        <sz val="14"/>
        <color theme="1"/>
        <rFont val="Times New Roman"/>
      </rPr>
      <t xml:space="preserve">Trường THCS Huỳnh Thúc Kháng thì file này đổi tên là: </t>
    </r>
    <r>
      <rPr>
        <b/>
        <sz val="14"/>
        <color rgb="FFFF0000"/>
        <rFont val="Times New Roman"/>
      </rPr>
      <t>THANHKHE-HUYNHTHUCKHANG-TK-HKII-THCS</t>
    </r>
    <r>
      <rPr>
        <b/>
        <sz val="14"/>
        <color rgb="FF0000FF"/>
        <rFont val="Times New Roman"/>
      </rPr>
      <t>.xls</t>
    </r>
  </si>
  <si>
    <t>2.</t>
  </si>
  <si>
    <t>Nhập dữ liệu vào các ô màu xanh, không thay đổi được nội dung ở những ô khác.</t>
  </si>
  <si>
    <t>Nhập tên đơn vị, tên người nhập, người ký, ngày ký văn bản và số điện thoại người nhập vào các ô được tô màu xanh tương ứng:</t>
  </si>
  <si>
    <r>
      <rPr>
        <b/>
        <sz val="14"/>
        <color rgb="FF0000FF"/>
        <rFont val="Times New Roman"/>
      </rPr>
      <t xml:space="preserve">Nhập tên đơn vị: </t>
    </r>
    <r>
      <rPr>
        <b/>
        <sz val="14"/>
        <color rgb="FF0000FF"/>
        <rFont val="Times New Roman"/>
      </rPr>
      <t xml:space="preserve"> </t>
    </r>
  </si>
  <si>
    <t>Xã/Phường/Đặc khu</t>
  </si>
  <si>
    <t>Năm học:</t>
  </si>
  <si>
    <t>2025-2026</t>
  </si>
  <si>
    <t>Người nhập:</t>
  </si>
  <si>
    <t>Người ký:</t>
  </si>
  <si>
    <t>Ngày ký:</t>
  </si>
  <si>
    <t>Số điện thoại người nhập:</t>
  </si>
  <si>
    <t>CỘNG HÒA XÃ HỘI CHỦ NGHĨA VIỆT NAM</t>
  </si>
  <si>
    <t>Độc lập - Tự do - Hạnh phúc</t>
  </si>
  <si>
    <t>===============</t>
  </si>
  <si>
    <t>========================</t>
  </si>
  <si>
    <t>CẤP TRUNG HỌC CƠ SỞ</t>
  </si>
  <si>
    <t>I. Tình hình học sinh</t>
  </si>
  <si>
    <t>I.1. Số học sinh có mặt đến thời điểm báo cáo:</t>
  </si>
  <si>
    <t>Khối lớp</t>
  </si>
  <si>
    <t>Số học sinh</t>
  </si>
  <si>
    <t>Số lớp</t>
  </si>
  <si>
    <t>Trong đó</t>
  </si>
  <si>
    <t>HS nữ</t>
  </si>
  <si>
    <t>HS dân tộc</t>
  </si>
  <si>
    <t>HS khuyết tật</t>
  </si>
  <si>
    <t>Toàn
trường</t>
  </si>
  <si>
    <t>I.2. Thực hiện phân ban</t>
  </si>
  <si>
    <t>Ban KHTN</t>
  </si>
  <si>
    <t>Ban KHXH-NV</t>
  </si>
  <si>
    <t>Ban cơ bản</t>
  </si>
  <si>
    <t>Số HS</t>
  </si>
  <si>
    <t>Số lớp</t>
  </si>
  <si>
    <t>Toàn
trường</t>
  </si>
  <si>
    <t>2. Số học sinh bỏ học</t>
  </si>
  <si>
    <t>Số HS
đầu năm</t>
  </si>
  <si>
    <t>Số HS
chuyển đến</t>
  </si>
  <si>
    <t>Số HS
chuyển đi</t>
  </si>
  <si>
    <t>Số HS
 chuyển học nghề</t>
  </si>
  <si>
    <t>Số HS
nghỉ học có lí do
(đau ốm,…)</t>
  </si>
  <si>
    <t>Số HS
bỏ học hẳn</t>
  </si>
  <si>
    <t>Vận động ra lớp</t>
  </si>
  <si>
    <t>Số HS
cuối kì</t>
  </si>
  <si>
    <t>NGƯỜI LẬP BẢNG</t>
  </si>
  <si>
    <t>HIỆU TRƯỞNG</t>
  </si>
  <si>
    <t>===========</t>
  </si>
  <si>
    <t>====================</t>
  </si>
  <si>
    <t>II. Thống kê chất lượng rèn luyện - học tập:</t>
  </si>
  <si>
    <t>II.1. Kết quả rèn luyện:</t>
  </si>
  <si>
    <t>Tốt</t>
  </si>
  <si>
    <t>Khá</t>
  </si>
  <si>
    <t>Đạt</t>
  </si>
  <si>
    <t>Chưa đạt</t>
  </si>
  <si>
    <t>Tổng số
HS</t>
  </si>
  <si>
    <t>Số HS</t>
  </si>
  <si>
    <t>%</t>
  </si>
  <si>
    <t>II.2. Kết quả học tập:</t>
  </si>
  <si>
    <t>Tốt</t>
  </si>
  <si>
    <t>SỞ GIÁO DỤC VÀ ĐÀO TẠO</t>
  </si>
  <si>
    <t>II. Thống kê chất lượng của học sinh dân tộc thiểu số:</t>
  </si>
  <si>
    <t>II. Thống kê chất lượng của học sinh khuyết tật:</t>
  </si>
  <si>
    <t>,,,</t>
  </si>
  <si>
    <t>=============</t>
  </si>
  <si>
    <t>Lớp 9</t>
  </si>
  <si>
    <t>TT</t>
  </si>
  <si>
    <t>Các môn KT</t>
  </si>
  <si>
    <t>TSHS
dự Kiểm tra</t>
  </si>
  <si>
    <t>Điểm = 0</t>
  </si>
  <si>
    <t>0&lt;Điểm &lt;2</t>
  </si>
  <si>
    <t>2≤Điểm&lt;4</t>
  </si>
  <si>
    <t>4≤Điểm&lt;5</t>
  </si>
  <si>
    <t>5≤Điểm&lt;7</t>
  </si>
  <si>
    <t>7≤Điểm&lt;8</t>
  </si>
  <si>
    <t>8≤Điểm&lt;10</t>
  </si>
  <si>
    <t>Điểm = 10</t>
  </si>
  <si>
    <t>Trên TB</t>
  </si>
  <si>
    <t>SL</t>
  </si>
  <si>
    <t>TL%</t>
  </si>
  <si>
    <t>Toán</t>
  </si>
  <si>
    <t>Văn</t>
  </si>
  <si>
    <t>Tiếng Anh</t>
  </si>
  <si>
    <t>TỔNG CỘNG</t>
  </si>
  <si>
    <t>Tỉnh, thành phố</t>
  </si>
  <si>
    <t>THPT</t>
  </si>
  <si>
    <t>Đạt chuẩn Quốc gia</t>
  </si>
  <si>
    <t>Năm đạt chuẩn Quốc gia</t>
  </si>
  <si>
    <t>Ghi chú</t>
  </si>
  <si>
    <t>TRƯỜNG CHUẨN QUỐC GIA (Tính đến tháng 5/2026)</t>
  </si>
  <si>
    <r>
      <t xml:space="preserve">Một số lưu ý cần thiết:
  </t>
    </r>
    <r>
      <rPr>
        <b/>
        <sz val="12"/>
        <color rgb="FF800000"/>
        <rFont val="Arial"/>
      </rPr>
      <t>1.</t>
    </r>
    <r>
      <rPr>
        <b/>
        <sz val="12"/>
        <color rgb="FF0000FF"/>
        <rFont val="Arial"/>
      </rPr>
      <t xml:space="preserve"> </t>
    </r>
    <r>
      <rPr>
        <sz val="12"/>
        <color rgb="FF0000FF"/>
        <rFont val="Arial"/>
      </rPr>
      <t>Chỉ nhập dữ liệu vào các vào</t>
    </r>
    <r>
      <rPr>
        <b/>
        <sz val="12"/>
        <color rgb="FF0000FF"/>
        <rFont val="Arial"/>
      </rPr>
      <t xml:space="preserve"> các ô màu xanh.
  </t>
    </r>
    <r>
      <rPr>
        <b/>
        <sz val="12"/>
        <color rgb="FF800000"/>
        <rFont val="Arial"/>
      </rPr>
      <t>3.</t>
    </r>
    <r>
      <rPr>
        <b/>
        <sz val="12"/>
        <color rgb="FF0000FF"/>
        <rFont val="Arial"/>
      </rPr>
      <t xml:space="preserve"> Các Xã/phường/Đặc khu tập hợp các file của các đơn vị và Gửi qua hệ thống chính quyền điện tử.</t>
    </r>
    <r>
      <rPr>
        <b/>
        <sz val="12"/>
        <color rgb="FF800000"/>
        <rFont val="Arial"/>
      </rPr>
      <t xml:space="preserve">
  </t>
    </r>
  </si>
  <si>
    <t>Trường THCS Phan Bá Phiến</t>
  </si>
  <si>
    <t>Xã Tam Xuân</t>
  </si>
  <si>
    <t xml:space="preserve">Hồ Triệu Dũng </t>
  </si>
  <si>
    <t>Mai Văn Lực</t>
  </si>
  <si>
    <t>0399019109</t>
  </si>
  <si>
    <t>Đà Nẵng, ngày 15 tháng 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</si>
</sst>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scheme val="minor"/>
    </font>
    <font>
      <b/>
      <sz val="14"/>
      <color rgb="FF0000FF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b/>
      <sz val="14"/>
      <color rgb="FFFF0000"/>
      <name val="Times New Roman"/>
    </font>
    <font>
      <sz val="10"/>
      <name val="Arial"/>
    </font>
    <font>
      <b/>
      <sz val="14"/>
      <color rgb="FF0066CC"/>
      <name val="Times New Roman"/>
    </font>
    <font>
      <b/>
      <sz val="12"/>
      <color rgb="FF0066CC"/>
      <name val="Times New Roman"/>
    </font>
    <font>
      <sz val="14"/>
      <color rgb="FF0000FF"/>
      <name val="Times New Roman"/>
    </font>
    <font>
      <sz val="10"/>
      <color theme="1"/>
      <name val="Arial"/>
    </font>
    <font>
      <sz val="12"/>
      <color rgb="FF0066CC"/>
      <name val="Times New Roman"/>
    </font>
    <font>
      <b/>
      <sz val="12"/>
      <color rgb="FFFF0000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b/>
      <sz val="8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rgb="FFFF0000"/>
      <name val="Times New Roman"/>
    </font>
    <font>
      <sz val="12"/>
      <color rgb="FFFF0000"/>
      <name val="Times New Roman"/>
    </font>
    <font>
      <i/>
      <sz val="12"/>
      <color theme="1"/>
      <name val="Times New Roman"/>
    </font>
    <font>
      <b/>
      <sz val="10"/>
      <color rgb="FFFF0000"/>
      <name val="Times New Roman"/>
    </font>
    <font>
      <b/>
      <sz val="13"/>
      <color theme="1"/>
      <name val="Times New Roman"/>
    </font>
    <font>
      <sz val="14"/>
      <color rgb="FFFF0000"/>
      <name val="Times New Roman"/>
    </font>
    <font>
      <i/>
      <sz val="12"/>
      <color rgb="FFFF0000"/>
      <name val="Times New Roman"/>
    </font>
    <font>
      <b/>
      <sz val="16"/>
      <color rgb="FFFF0000"/>
      <name val="Times New Roman"/>
    </font>
    <font>
      <sz val="10"/>
      <color rgb="FFFF0000"/>
      <name val="Times New Roman"/>
    </font>
    <font>
      <b/>
      <sz val="10"/>
      <color theme="1"/>
      <name val="Arial"/>
    </font>
    <font>
      <b/>
      <sz val="10"/>
      <color rgb="FFFF0000"/>
      <name val="Arial"/>
    </font>
    <font>
      <b/>
      <sz val="16"/>
      <color theme="1"/>
      <name val="Times New Roman"/>
    </font>
    <font>
      <sz val="8"/>
      <color theme="1"/>
      <name val="Times New Roman"/>
    </font>
    <font>
      <b/>
      <sz val="16"/>
      <color rgb="FF000000"/>
      <name val="Times New Roman"/>
    </font>
    <font>
      <b/>
      <sz val="10"/>
      <color rgb="FF000000"/>
      <name val="Times New Roman"/>
    </font>
    <font>
      <b/>
      <sz val="12"/>
      <color rgb="FF800000"/>
      <name val="Arial"/>
    </font>
    <font>
      <b/>
      <sz val="12"/>
      <color rgb="FF0000FF"/>
      <name val="Arial"/>
    </font>
    <font>
      <sz val="12"/>
      <color rgb="FF0000FF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6" fillId="5" borderId="5" xfId="0" applyFont="1" applyFill="1" applyBorder="1"/>
    <xf numFmtId="0" fontId="6" fillId="5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8" fillId="4" borderId="1" xfId="0" applyFont="1" applyFill="1" applyBorder="1"/>
    <xf numFmtId="0" fontId="9" fillId="4" borderId="1" xfId="0" applyFont="1" applyFill="1" applyBorder="1"/>
    <xf numFmtId="0" fontId="10" fillId="5" borderId="5" xfId="0" applyFont="1" applyFill="1" applyBorder="1"/>
    <xf numFmtId="0" fontId="9" fillId="2" borderId="1" xfId="0" applyFont="1" applyFill="1" applyBorder="1"/>
    <xf numFmtId="0" fontId="7" fillId="5" borderId="5" xfId="0" quotePrefix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5" fillId="0" borderId="0" xfId="0" applyFont="1"/>
    <xf numFmtId="0" fontId="12" fillId="0" borderId="0" xfId="0" applyFont="1"/>
    <xf numFmtId="0" fontId="15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6" fillId="5" borderId="11" xfId="0" applyFont="1" applyFill="1" applyBorder="1"/>
    <xf numFmtId="0" fontId="16" fillId="5" borderId="5" xfId="0" applyFont="1" applyFill="1" applyBorder="1"/>
    <xf numFmtId="0" fontId="16" fillId="0" borderId="0" xfId="0" applyFont="1"/>
    <xf numFmtId="0" fontId="17" fillId="0" borderId="0" xfId="0" applyFont="1" applyAlignment="1">
      <alignment vertical="top"/>
    </xf>
    <xf numFmtId="0" fontId="15" fillId="0" borderId="5" xfId="0" applyFont="1" applyBorder="1" applyAlignment="1">
      <alignment horizontal="center" wrapText="1"/>
    </xf>
    <xf numFmtId="0" fontId="16" fillId="0" borderId="7" xfId="0" applyFont="1" applyBorder="1"/>
    <xf numFmtId="0" fontId="16" fillId="0" borderId="5" xfId="0" applyFont="1" applyBorder="1"/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0" xfId="0" applyFont="1"/>
    <xf numFmtId="0" fontId="15" fillId="0" borderId="5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13" fillId="0" borderId="0" xfId="0" quotePrefix="1" applyFont="1" applyAlignment="1">
      <alignment horizontal="center"/>
    </xf>
    <xf numFmtId="0" fontId="22" fillId="0" borderId="0" xfId="0" applyFont="1"/>
    <xf numFmtId="0" fontId="23" fillId="0" borderId="0" xfId="0" applyFont="1"/>
    <xf numFmtId="0" fontId="15" fillId="5" borderId="5" xfId="0" applyFont="1" applyFill="1" applyBorder="1"/>
    <xf numFmtId="10" fontId="16" fillId="0" borderId="5" xfId="0" applyNumberFormat="1" applyFont="1" applyBorder="1"/>
    <xf numFmtId="0" fontId="18" fillId="0" borderId="5" xfId="0" applyFont="1" applyBorder="1"/>
    <xf numFmtId="0" fontId="24" fillId="0" borderId="0" xfId="0" applyFont="1"/>
    <xf numFmtId="0" fontId="15" fillId="0" borderId="5" xfId="0" applyFont="1" applyBorder="1"/>
    <xf numFmtId="0" fontId="25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6" fillId="0" borderId="0" xfId="0" applyFont="1"/>
    <xf numFmtId="0" fontId="9" fillId="0" borderId="0" xfId="0" applyFont="1"/>
    <xf numFmtId="0" fontId="27" fillId="0" borderId="0" xfId="0" applyFont="1"/>
    <xf numFmtId="0" fontId="19" fillId="0" borderId="0" xfId="0" applyFont="1"/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8" fillId="0" borderId="0" xfId="0" applyFont="1"/>
    <xf numFmtId="0" fontId="15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10" fontId="16" fillId="0" borderId="7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center" vertical="center"/>
    </xf>
    <xf numFmtId="10" fontId="29" fillId="0" borderId="5" xfId="0" applyNumberFormat="1" applyFont="1" applyBorder="1" applyAlignment="1">
      <alignment horizontal="center" vertical="center"/>
    </xf>
    <xf numFmtId="0" fontId="12" fillId="0" borderId="15" xfId="0" applyFont="1" applyBorder="1"/>
    <xf numFmtId="0" fontId="19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5" xfId="0" applyFont="1" applyBorder="1"/>
    <xf numFmtId="10" fontId="9" fillId="0" borderId="5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4" xfId="0" applyFont="1" applyBorder="1"/>
    <xf numFmtId="0" fontId="11" fillId="2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5" fillId="0" borderId="9" xfId="0" applyFont="1" applyBorder="1"/>
    <xf numFmtId="0" fontId="15" fillId="0" borderId="6" xfId="0" applyFont="1" applyBorder="1" applyAlignment="1">
      <alignment horizontal="center" vertical="center"/>
    </xf>
    <xf numFmtId="0" fontId="5" fillId="0" borderId="10" xfId="0" applyFont="1" applyBorder="1"/>
    <xf numFmtId="0" fontId="5" fillId="0" borderId="8" xfId="0" applyFont="1" applyBorder="1"/>
    <xf numFmtId="0" fontId="17" fillId="0" borderId="6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13" xfId="0" applyFont="1" applyBorder="1" applyAlignment="1">
      <alignment horizontal="center" wrapText="1"/>
    </xf>
    <xf numFmtId="0" fontId="5" fillId="0" borderId="14" xfId="0" applyFont="1" applyBorder="1"/>
    <xf numFmtId="0" fontId="15" fillId="0" borderId="0" xfId="0" quotePrefix="1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13" fillId="6" borderId="6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31" fillId="6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solid">
          <fgColor rgb="FF00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H36" sqref="H36"/>
    </sheetView>
  </sheetViews>
  <sheetFormatPr defaultColWidth="12.6640625" defaultRowHeight="15" customHeight="1" x14ac:dyDescent="0.25"/>
  <cols>
    <col min="1" max="1" width="19.88671875" customWidth="1"/>
    <col min="2" max="2" width="21.33203125" customWidth="1"/>
    <col min="3" max="3" width="46.6640625" customWidth="1"/>
    <col min="4" max="4" width="9.109375" customWidth="1"/>
    <col min="5" max="5" width="0.88671875" customWidth="1"/>
    <col min="6" max="7" width="9.109375" customWidth="1"/>
    <col min="8" max="8" width="32.88671875" customWidth="1"/>
    <col min="9" max="26" width="9.109375" customWidth="1"/>
  </cols>
  <sheetData>
    <row r="1" spans="1:26" ht="12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x14ac:dyDescent="0.35">
      <c r="A4" s="3"/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3" t="s">
        <v>5</v>
      </c>
      <c r="B5" s="4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35">
      <c r="A6" s="3"/>
      <c r="B6" s="84"/>
      <c r="C6" s="85"/>
      <c r="D6" s="85"/>
      <c r="E6" s="85"/>
      <c r="F6" s="85"/>
      <c r="G6" s="85"/>
      <c r="H6" s="85"/>
      <c r="I6" s="85"/>
      <c r="J6" s="8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3">
        <v>3</v>
      </c>
      <c r="B7" s="4" t="s">
        <v>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3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35">
      <c r="A9" s="7"/>
      <c r="B9" s="8"/>
      <c r="C9" s="8"/>
      <c r="D9" s="8"/>
      <c r="E9" s="8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35">
      <c r="A10" s="7"/>
      <c r="B10" s="8"/>
      <c r="C10" s="9" t="str">
        <f>"THỐNG KÊ HỌC KÌ II - NĂM HỌC "&amp;C14</f>
        <v>THỐNG KÊ HỌC KÌ II - NĂM HỌC 2025-2026</v>
      </c>
      <c r="D10" s="8"/>
      <c r="E10" s="8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35">
      <c r="A11" s="7"/>
      <c r="B11" s="8"/>
      <c r="C11" s="10"/>
      <c r="D11" s="8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35">
      <c r="A12" s="7"/>
      <c r="B12" s="11" t="s">
        <v>8</v>
      </c>
      <c r="C12" s="12" t="s">
        <v>93</v>
      </c>
      <c r="D12" s="8"/>
      <c r="E12" s="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5">
      <c r="A13" s="7"/>
      <c r="B13" s="11" t="s">
        <v>9</v>
      </c>
      <c r="C13" s="12" t="s">
        <v>94</v>
      </c>
      <c r="D13" s="8"/>
      <c r="E13" s="8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5">
      <c r="A14" s="7"/>
      <c r="B14" s="11" t="s">
        <v>10</v>
      </c>
      <c r="C14" s="13" t="s">
        <v>11</v>
      </c>
      <c r="D14" s="8"/>
      <c r="E14" s="8"/>
      <c r="F14" s="14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35">
      <c r="A15" s="7"/>
      <c r="B15" s="11" t="s">
        <v>12</v>
      </c>
      <c r="C15" s="15" t="s">
        <v>95</v>
      </c>
      <c r="D15" s="16"/>
      <c r="E15" s="8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35">
      <c r="A16" s="7"/>
      <c r="B16" s="11" t="s">
        <v>13</v>
      </c>
      <c r="C16" s="15" t="s">
        <v>96</v>
      </c>
      <c r="D16" s="8"/>
      <c r="E16" s="8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3">
      <c r="A17" s="17"/>
      <c r="B17" s="11" t="s">
        <v>14</v>
      </c>
      <c r="C17" s="18" t="s">
        <v>98</v>
      </c>
      <c r="D17" s="17"/>
      <c r="E17" s="17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.75" customHeight="1" x14ac:dyDescent="0.3">
      <c r="A18" s="17"/>
      <c r="B18" s="11" t="s">
        <v>15</v>
      </c>
      <c r="C18" s="20" t="s">
        <v>97</v>
      </c>
      <c r="D18" s="17"/>
      <c r="E18" s="1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.75" customHeight="1" x14ac:dyDescent="0.25">
      <c r="A19" s="17"/>
      <c r="B19" s="17"/>
      <c r="C19" s="17"/>
      <c r="D19" s="17"/>
      <c r="E19" s="1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.75" customHeight="1" x14ac:dyDescent="0.25">
      <c r="A20" s="17"/>
      <c r="B20" s="17"/>
      <c r="C20" s="17"/>
      <c r="D20" s="17"/>
      <c r="E20" s="17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.75" hidden="1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.75" hidden="1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.75" hidden="1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.75" hidden="1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.75" hidden="1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.75" hidden="1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.75" hidden="1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.75" hidden="1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2.75" hidden="1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.75" hidden="1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.75" hidden="1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.75" hidden="1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.75" hidden="1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.75" hidden="1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.75" hidden="1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99.75" customHeight="1" x14ac:dyDescent="0.25">
      <c r="A36" s="87" t="s">
        <v>92</v>
      </c>
      <c r="B36" s="85"/>
      <c r="C36" s="86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2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2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2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2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2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2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2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2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2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2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2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2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2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2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2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2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2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2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2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2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2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2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2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2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2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2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2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2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2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.75" customHeight="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">
    <mergeCell ref="B6:J6"/>
    <mergeCell ref="A36:C36"/>
  </mergeCells>
  <conditionalFormatting sqref="C12:C13">
    <cfRule type="cellIs" dxfId="1" priority="1" stopIfTrue="1" operator="equal">
      <formula>"SAI MÃ ĐƠN VỊ"</formula>
    </cfRule>
  </conditionalFormatting>
  <conditionalFormatting sqref="D12:E13 F14:H14">
    <cfRule type="cellIs" dxfId="0" priority="2" stopIfTrue="1" operator="equal">
      <formula>"SAI MÃ ĐƠN VỊ"</formula>
    </cfRule>
  </conditionalFormatting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8" workbookViewId="0">
      <selection activeCell="J30" sqref="J30"/>
    </sheetView>
  </sheetViews>
  <sheetFormatPr defaultColWidth="12.6640625" defaultRowHeight="15" customHeight="1" x14ac:dyDescent="0.25"/>
  <cols>
    <col min="1" max="1" width="10.88671875" customWidth="1"/>
    <col min="2" max="8" width="17.6640625" customWidth="1"/>
    <col min="9" max="9" width="13.33203125" customWidth="1"/>
    <col min="10" max="10" width="30.33203125" customWidth="1"/>
    <col min="11" max="16" width="13.33203125" customWidth="1"/>
    <col min="17" max="29" width="5.33203125" customWidth="1"/>
  </cols>
  <sheetData>
    <row r="1" spans="1:29" ht="19.5" customHeight="1" x14ac:dyDescent="0.25">
      <c r="A1" s="88" t="str">
        <f>"ỦY BAN NHÂN DÂN "&amp;UPPER('Hướng dẫn'!C13)</f>
        <v>ỦY BAN NHÂN DÂN XÃ TAM XUÂN</v>
      </c>
      <c r="B1" s="89"/>
      <c r="C1" s="89"/>
      <c r="D1" s="21"/>
      <c r="E1" s="90" t="s">
        <v>16</v>
      </c>
      <c r="F1" s="89"/>
      <c r="G1" s="89"/>
      <c r="H1" s="89"/>
      <c r="I1" s="89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3">
      <c r="A2" s="91" t="str">
        <f>'Hướng dẫn'!C12</f>
        <v>Trường THCS Phan Bá Phiến</v>
      </c>
      <c r="B2" s="89"/>
      <c r="C2" s="89"/>
      <c r="D2" s="21"/>
      <c r="E2" s="90" t="s">
        <v>17</v>
      </c>
      <c r="F2" s="89"/>
      <c r="G2" s="89"/>
      <c r="H2" s="89"/>
      <c r="I2" s="89"/>
      <c r="J2" s="21"/>
      <c r="K2" s="21"/>
      <c r="L2" s="23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9.75" customHeight="1" x14ac:dyDescent="0.25">
      <c r="A3" s="92" t="s">
        <v>18</v>
      </c>
      <c r="B3" s="89"/>
      <c r="C3" s="89"/>
      <c r="D3" s="23"/>
      <c r="E3" s="92" t="s">
        <v>19</v>
      </c>
      <c r="F3" s="89"/>
      <c r="G3" s="89"/>
      <c r="H3" s="89"/>
      <c r="I3" s="89"/>
      <c r="J3" s="21"/>
      <c r="K3" s="21"/>
      <c r="L3" s="21"/>
      <c r="M3" s="21"/>
      <c r="N3" s="21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ht="19.5" customHeight="1" x14ac:dyDescent="0.3">
      <c r="A4" s="93" t="str">
        <f>"BÁO CÁO TỔNG KẾT "&amp;'Hướng dẫn'!C14</f>
        <v>BÁO CÁO TỔNG KẾT 2025-2026</v>
      </c>
      <c r="B4" s="89"/>
      <c r="C4" s="89"/>
      <c r="D4" s="89"/>
      <c r="E4" s="89"/>
      <c r="F4" s="89"/>
      <c r="G4" s="89"/>
      <c r="H4" s="25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29" ht="19.5" customHeight="1" x14ac:dyDescent="0.3">
      <c r="A5" s="93" t="s">
        <v>20</v>
      </c>
      <c r="B5" s="89"/>
      <c r="C5" s="89"/>
      <c r="D5" s="89"/>
      <c r="E5" s="89"/>
      <c r="F5" s="89"/>
      <c r="G5" s="89"/>
      <c r="H5" s="2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 spans="1:29" ht="19.5" customHeight="1" x14ac:dyDescent="0.35">
      <c r="A6" s="26" t="s">
        <v>21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9.5" customHeight="1" x14ac:dyDescent="0.3">
      <c r="A7" s="28" t="s">
        <v>22</v>
      </c>
      <c r="B7" s="28"/>
      <c r="C7" s="28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14.2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18" customHeight="1" x14ac:dyDescent="0.3">
      <c r="A9" s="96" t="s">
        <v>23</v>
      </c>
      <c r="B9" s="96" t="s">
        <v>24</v>
      </c>
      <c r="C9" s="96" t="s">
        <v>25</v>
      </c>
      <c r="D9" s="94" t="s">
        <v>26</v>
      </c>
      <c r="E9" s="98"/>
      <c r="F9" s="95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ht="18" customHeight="1" x14ac:dyDescent="0.3">
      <c r="A10" s="97"/>
      <c r="B10" s="97"/>
      <c r="C10" s="97"/>
      <c r="D10" s="31" t="s">
        <v>27</v>
      </c>
      <c r="E10" s="31" t="s">
        <v>28</v>
      </c>
      <c r="F10" s="31" t="s">
        <v>29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ht="21" customHeight="1" x14ac:dyDescent="0.3">
      <c r="A11" s="32">
        <v>6</v>
      </c>
      <c r="B11" s="33">
        <v>224</v>
      </c>
      <c r="C11" s="34">
        <v>5</v>
      </c>
      <c r="D11" s="34">
        <v>113</v>
      </c>
      <c r="E11" s="34"/>
      <c r="F11" s="34">
        <v>1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</row>
    <row r="12" spans="1:29" ht="21" customHeight="1" x14ac:dyDescent="0.3">
      <c r="A12" s="32">
        <v>7</v>
      </c>
      <c r="B12" s="33">
        <v>181</v>
      </c>
      <c r="C12" s="34">
        <v>5</v>
      </c>
      <c r="D12" s="34">
        <v>98</v>
      </c>
      <c r="E12" s="34"/>
      <c r="F12" s="34">
        <v>2</v>
      </c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5"/>
      <c r="AC12" s="35"/>
    </row>
    <row r="13" spans="1:29" ht="21" customHeight="1" x14ac:dyDescent="0.3">
      <c r="A13" s="32">
        <v>8</v>
      </c>
      <c r="B13" s="33">
        <v>160</v>
      </c>
      <c r="C13" s="34">
        <v>4</v>
      </c>
      <c r="D13" s="34">
        <v>80</v>
      </c>
      <c r="E13" s="34">
        <v>1</v>
      </c>
      <c r="F13" s="34">
        <v>1</v>
      </c>
      <c r="G13" s="3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5"/>
      <c r="AC13" s="35"/>
    </row>
    <row r="14" spans="1:29" ht="21" customHeight="1" x14ac:dyDescent="0.3">
      <c r="A14" s="32">
        <v>9</v>
      </c>
      <c r="B14" s="33">
        <v>144</v>
      </c>
      <c r="C14" s="34">
        <v>4</v>
      </c>
      <c r="D14" s="34">
        <v>56</v>
      </c>
      <c r="E14" s="34"/>
      <c r="F14" s="34">
        <v>2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5"/>
      <c r="AC14" s="35"/>
    </row>
    <row r="15" spans="1:29" ht="34.5" customHeight="1" x14ac:dyDescent="0.3">
      <c r="A15" s="37" t="s">
        <v>30</v>
      </c>
      <c r="B15" s="38">
        <f t="shared" ref="B15:F15" si="0">SUM(B11:B14)</f>
        <v>709</v>
      </c>
      <c r="C15" s="38">
        <f t="shared" si="0"/>
        <v>18</v>
      </c>
      <c r="D15" s="38">
        <f t="shared" si="0"/>
        <v>347</v>
      </c>
      <c r="E15" s="38">
        <f t="shared" si="0"/>
        <v>1</v>
      </c>
      <c r="F15" s="39">
        <f t="shared" si="0"/>
        <v>6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5"/>
      <c r="AC15" s="35"/>
    </row>
    <row r="16" spans="1:29" ht="18" customHeight="1" x14ac:dyDescent="0.3">
      <c r="A16" s="24"/>
      <c r="B16" s="40"/>
      <c r="C16" s="40"/>
      <c r="D16" s="35"/>
      <c r="E16" s="35"/>
      <c r="F16" s="35"/>
      <c r="G16" s="35"/>
      <c r="H16" s="35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29" ht="18" hidden="1" customHeight="1" x14ac:dyDescent="0.3">
      <c r="A17" s="28" t="s">
        <v>31</v>
      </c>
      <c r="B17" s="40"/>
      <c r="C17" s="40"/>
      <c r="D17" s="35"/>
      <c r="E17" s="35"/>
      <c r="F17" s="35"/>
      <c r="G17" s="35"/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</row>
    <row r="18" spans="1:29" ht="11.25" hidden="1" customHeight="1" x14ac:dyDescent="0.25">
      <c r="A18" s="29"/>
      <c r="B18" s="29"/>
      <c r="C18" s="29"/>
      <c r="D18" s="29"/>
      <c r="E18" s="29"/>
      <c r="F18" s="29"/>
      <c r="G18" s="29"/>
      <c r="H18" s="29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</row>
    <row r="19" spans="1:29" ht="20.25" hidden="1" customHeight="1" x14ac:dyDescent="0.25">
      <c r="A19" s="96" t="s">
        <v>23</v>
      </c>
      <c r="B19" s="94" t="s">
        <v>32</v>
      </c>
      <c r="C19" s="95"/>
      <c r="D19" s="94" t="s">
        <v>33</v>
      </c>
      <c r="E19" s="95"/>
      <c r="F19" s="94" t="s">
        <v>34</v>
      </c>
      <c r="G19" s="95"/>
      <c r="H19" s="41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</row>
    <row r="20" spans="1:29" ht="18" hidden="1" customHeight="1" x14ac:dyDescent="0.25">
      <c r="A20" s="97"/>
      <c r="B20" s="42" t="s">
        <v>35</v>
      </c>
      <c r="C20" s="42" t="s">
        <v>36</v>
      </c>
      <c r="D20" s="42" t="s">
        <v>35</v>
      </c>
      <c r="E20" s="42" t="s">
        <v>36</v>
      </c>
      <c r="F20" s="42" t="s">
        <v>35</v>
      </c>
      <c r="G20" s="42" t="s">
        <v>36</v>
      </c>
      <c r="H20" s="41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</row>
    <row r="21" spans="1:29" ht="20.25" hidden="1" customHeight="1" x14ac:dyDescent="0.3">
      <c r="A21" s="32">
        <v>10</v>
      </c>
      <c r="B21" s="34"/>
      <c r="C21" s="34"/>
      <c r="D21" s="34"/>
      <c r="E21" s="34"/>
      <c r="F21" s="34"/>
      <c r="G21" s="34"/>
      <c r="H21" s="35"/>
      <c r="I21" s="43" t="str">
        <f>IF(B11=B21+D21+F21,"","Đối chiếu lại bảng I.1")</f>
        <v>Đối chiếu lại bảng I.1</v>
      </c>
      <c r="J21" s="36"/>
      <c r="K21" s="36" t="str">
        <f>IF(B21+D21+F21=B11,B21+D21+F21, "Xem lại nhập số HS có mặt đến cuối HKI")</f>
        <v>Xem lại nhập số HS có mặt đến cuối HKI</v>
      </c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</row>
    <row r="22" spans="1:29" ht="20.25" hidden="1" customHeight="1" x14ac:dyDescent="0.3">
      <c r="A22" s="32">
        <v>11</v>
      </c>
      <c r="B22" s="34"/>
      <c r="C22" s="34"/>
      <c r="D22" s="34"/>
      <c r="E22" s="34"/>
      <c r="F22" s="34"/>
      <c r="G22" s="34"/>
      <c r="H22" s="35"/>
      <c r="I22" s="43" t="str">
        <f t="shared" ref="I22:I24" si="1">IF(B13=B22+D22+F22,"","Đối chiếu lại bảng I.1")</f>
        <v>Đối chiếu lại bảng I.1</v>
      </c>
      <c r="J22" s="36"/>
      <c r="K22" s="36" t="str">
        <f t="shared" ref="K22:K24" si="2">IF(B22+D22+F22=B13,B22+D22+F22, "Xem lại nhập số HS có mặt đến cuối HKI")</f>
        <v>Xem lại nhập số HS có mặt đến cuối HKI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</row>
    <row r="23" spans="1:29" ht="20.25" hidden="1" customHeight="1" x14ac:dyDescent="0.3">
      <c r="A23" s="32">
        <v>12</v>
      </c>
      <c r="B23" s="34"/>
      <c r="C23" s="34"/>
      <c r="D23" s="34"/>
      <c r="E23" s="34"/>
      <c r="F23" s="34"/>
      <c r="G23" s="34"/>
      <c r="H23" s="35"/>
      <c r="I23" s="43" t="str">
        <f t="shared" si="1"/>
        <v>Đối chiếu lại bảng I.1</v>
      </c>
      <c r="J23" s="36"/>
      <c r="K23" s="36" t="str">
        <f t="shared" si="2"/>
        <v>Xem lại nhập số HS có mặt đến cuối HKI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</row>
    <row r="24" spans="1:29" ht="35.25" hidden="1" customHeight="1" x14ac:dyDescent="0.3">
      <c r="A24" s="37" t="s">
        <v>37</v>
      </c>
      <c r="B24" s="39">
        <f t="shared" ref="B24:G24" si="3">SUM(B21:B23)</f>
        <v>0</v>
      </c>
      <c r="C24" s="39">
        <f t="shared" si="3"/>
        <v>0</v>
      </c>
      <c r="D24" s="39">
        <f t="shared" si="3"/>
        <v>0</v>
      </c>
      <c r="E24" s="39">
        <f t="shared" si="3"/>
        <v>0</v>
      </c>
      <c r="F24" s="39">
        <f t="shared" si="3"/>
        <v>0</v>
      </c>
      <c r="G24" s="39">
        <f t="shared" si="3"/>
        <v>0</v>
      </c>
      <c r="H24" s="35"/>
      <c r="I24" s="43" t="str">
        <f t="shared" si="1"/>
        <v>Đối chiếu lại bảng I.1</v>
      </c>
      <c r="J24" s="36"/>
      <c r="K24" s="43" t="str">
        <f t="shared" si="2"/>
        <v>Xem lại nhập số HS có mặt đến cuối HKI</v>
      </c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</row>
    <row r="25" spans="1:29" ht="18" hidden="1" customHeight="1" x14ac:dyDescent="0.3">
      <c r="A25" s="24"/>
      <c r="B25" s="40"/>
      <c r="C25" s="40"/>
      <c r="D25" s="35"/>
      <c r="E25" s="35"/>
      <c r="F25" s="35"/>
      <c r="G25" s="35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8" customHeight="1" x14ac:dyDescent="0.3">
      <c r="A26" s="28" t="s">
        <v>38</v>
      </c>
      <c r="B26" s="29"/>
      <c r="C26" s="29"/>
      <c r="D26" s="29"/>
      <c r="E26" s="29"/>
      <c r="F26" s="29"/>
      <c r="G26" s="29"/>
      <c r="H26" s="29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29" ht="14.25" customHeight="1" x14ac:dyDescent="0.25">
      <c r="A27" s="29"/>
      <c r="B27" s="29"/>
      <c r="C27" s="29"/>
      <c r="D27" s="29"/>
      <c r="E27" s="29"/>
      <c r="F27" s="29"/>
      <c r="G27" s="29"/>
      <c r="H27" s="29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</row>
    <row r="28" spans="1:29" ht="66" customHeight="1" x14ac:dyDescent="0.3">
      <c r="A28" s="42" t="s">
        <v>23</v>
      </c>
      <c r="B28" s="44" t="s">
        <v>39</v>
      </c>
      <c r="C28" s="44" t="s">
        <v>40</v>
      </c>
      <c r="D28" s="44" t="s">
        <v>41</v>
      </c>
      <c r="E28" s="44" t="s">
        <v>42</v>
      </c>
      <c r="F28" s="44" t="s">
        <v>43</v>
      </c>
      <c r="G28" s="44" t="s">
        <v>44</v>
      </c>
      <c r="H28" s="44" t="s">
        <v>45</v>
      </c>
      <c r="I28" s="44" t="s">
        <v>46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ht="24.75" customHeight="1" x14ac:dyDescent="0.3">
      <c r="A29" s="32">
        <v>6</v>
      </c>
      <c r="B29" s="34">
        <v>228</v>
      </c>
      <c r="C29" s="34">
        <v>0</v>
      </c>
      <c r="D29" s="34">
        <v>3</v>
      </c>
      <c r="E29" s="34">
        <v>0</v>
      </c>
      <c r="F29" s="34"/>
      <c r="G29" s="34">
        <v>1</v>
      </c>
      <c r="H29" s="34"/>
      <c r="I29" s="34">
        <v>224</v>
      </c>
      <c r="J29" s="43" t="str">
        <f>IF(I29=B11,"","Đối chiếu lại bảng I.1")</f>
        <v/>
      </c>
      <c r="K29" s="4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1:29" ht="24.75" customHeight="1" x14ac:dyDescent="0.3">
      <c r="A30" s="32">
        <v>7</v>
      </c>
      <c r="B30" s="34">
        <v>181</v>
      </c>
      <c r="C30" s="34">
        <v>2</v>
      </c>
      <c r="D30" s="34">
        <v>2</v>
      </c>
      <c r="E30" s="34">
        <v>0</v>
      </c>
      <c r="F30" s="34"/>
      <c r="G30" s="34"/>
      <c r="H30" s="34"/>
      <c r="I30" s="34">
        <v>181</v>
      </c>
      <c r="J30" s="43"/>
      <c r="K30" s="4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</row>
    <row r="31" spans="1:29" ht="24.75" customHeight="1" x14ac:dyDescent="0.3">
      <c r="A31" s="32">
        <v>8</v>
      </c>
      <c r="B31" s="34">
        <v>159</v>
      </c>
      <c r="C31" s="34">
        <v>4</v>
      </c>
      <c r="D31" s="34">
        <v>3</v>
      </c>
      <c r="E31" s="34">
        <v>0</v>
      </c>
      <c r="F31" s="34"/>
      <c r="G31" s="34"/>
      <c r="H31" s="34"/>
      <c r="I31" s="34">
        <v>160</v>
      </c>
      <c r="J31" s="43"/>
      <c r="K31" s="4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29" ht="24.75" customHeight="1" x14ac:dyDescent="0.3">
      <c r="A32" s="32">
        <v>9</v>
      </c>
      <c r="B32" s="34">
        <v>144</v>
      </c>
      <c r="C32" s="34">
        <v>1</v>
      </c>
      <c r="D32" s="34">
        <v>1</v>
      </c>
      <c r="E32" s="34">
        <v>0</v>
      </c>
      <c r="F32" s="34"/>
      <c r="G32" s="34"/>
      <c r="H32" s="34"/>
      <c r="I32" s="34">
        <v>144</v>
      </c>
      <c r="J32" s="43" t="str">
        <f t="shared" ref="J32:J33" si="4">IF(I32=B14,"","Đối chiếu lại bảng I.1")</f>
        <v/>
      </c>
      <c r="K32" s="4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ht="30.75" customHeight="1" x14ac:dyDescent="0.3">
      <c r="A33" s="37" t="s">
        <v>37</v>
      </c>
      <c r="B33" s="39">
        <f t="shared" ref="B33:G33" si="5">SUM(B29:B32)</f>
        <v>712</v>
      </c>
      <c r="C33" s="39">
        <f t="shared" si="5"/>
        <v>7</v>
      </c>
      <c r="D33" s="39">
        <f t="shared" si="5"/>
        <v>9</v>
      </c>
      <c r="E33" s="39">
        <f t="shared" si="5"/>
        <v>0</v>
      </c>
      <c r="F33" s="39">
        <f t="shared" si="5"/>
        <v>0</v>
      </c>
      <c r="G33" s="39">
        <f t="shared" si="5"/>
        <v>1</v>
      </c>
      <c r="H33" s="39"/>
      <c r="I33" s="39">
        <f>SUM(I29:I32)</f>
        <v>709</v>
      </c>
      <c r="J33" s="43" t="str">
        <f t="shared" si="4"/>
        <v/>
      </c>
      <c r="K33" s="45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ht="19.5" customHeight="1" x14ac:dyDescent="0.3">
      <c r="A34" s="29"/>
      <c r="B34" s="29"/>
      <c r="C34" s="29"/>
      <c r="D34" s="29"/>
      <c r="E34" s="29"/>
      <c r="F34" s="29"/>
      <c r="G34" s="46" t="str">
        <f>'Hướng dẫn'!C17</f>
        <v>Đà Nẵng, ngày 15 tháng 5 năm 2026</v>
      </c>
      <c r="H34" s="46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ht="19.5" customHeight="1" x14ac:dyDescent="0.35">
      <c r="A35" s="26"/>
      <c r="B35" s="25" t="s">
        <v>47</v>
      </c>
      <c r="C35" s="27"/>
      <c r="D35" s="27"/>
      <c r="E35" s="27"/>
      <c r="F35" s="27"/>
      <c r="G35" s="25" t="s">
        <v>48</v>
      </c>
      <c r="H35" s="25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ht="19.5" customHeight="1" x14ac:dyDescent="0.35">
      <c r="A36" s="27"/>
      <c r="B36" s="27"/>
      <c r="C36" s="27"/>
      <c r="D36" s="27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ht="12.75" customHeight="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1:29" ht="19.5" customHeight="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 ht="19.5" customHeight="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 ht="19.5" customHeight="1" x14ac:dyDescent="0.35">
      <c r="A40" s="27"/>
      <c r="B40" s="25" t="str">
        <f>'Hướng dẫn'!C15</f>
        <v xml:space="preserve">Hồ Triệu Dũng </v>
      </c>
      <c r="C40" s="27"/>
      <c r="D40" s="27"/>
      <c r="E40" s="27"/>
      <c r="F40" s="27"/>
      <c r="G40" s="25" t="str">
        <f>'Hướng dẫn'!C16</f>
        <v>Mai Văn Lực</v>
      </c>
      <c r="H40" s="25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t="19.5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29" ht="19.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1:29" ht="19.5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19.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ht="19.5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1:29" ht="19.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ht="19.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29" ht="19.5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 ht="19.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ht="19.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 ht="19.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1:29" ht="19.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19.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1:29" ht="19.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1:29" ht="19.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1:29" ht="19.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1:29" ht="19.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ht="19.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1:29" ht="19.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1:29" ht="19.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19.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1:29" ht="19.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29" ht="19.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1:29" ht="19.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1:29" ht="19.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1:29" ht="19.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 ht="19.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1:29" ht="19.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1:29" ht="19.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1:29" ht="19.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1:29" ht="19.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1:29" ht="19.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1:29" ht="19.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1:29" ht="19.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1:29" ht="19.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1:29" ht="19.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1:29" ht="19.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29" ht="19.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29" ht="19.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29" ht="19.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29" ht="19.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ht="19.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ht="19.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ht="19.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ht="19.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ht="19.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1:29" ht="19.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1:29" ht="19.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1:29" ht="19.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1:29" ht="19.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1:29" ht="19.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ht="19.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ht="19.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1:29" ht="19.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1:29" ht="19.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29" ht="19.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ht="19.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ht="19.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ht="19.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1:29" ht="19.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1:29" ht="19.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1:29" ht="19.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ht="19.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1:29" ht="19.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1:29" ht="19.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1:29" ht="19.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1:29" ht="19.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1:29" ht="19.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1:29" ht="19.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29" ht="19.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1:29" ht="19.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1:29" ht="19.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1:29" ht="19.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1:29" ht="19.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1:29" ht="19.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1:29" ht="19.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1:29" ht="19.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1:29" ht="19.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1:29" ht="19.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1:29" ht="19.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1:29" ht="19.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ht="19.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1:29" ht="19.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1:29" ht="19.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1:29" ht="19.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1:29" ht="19.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1:29" ht="19.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1:29" ht="19.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1:29" ht="19.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1:29" ht="19.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1:29" ht="19.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1:29" ht="19.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1:29" ht="19.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1:29" ht="19.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1:29" ht="19.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1:29" ht="19.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1:29" ht="19.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1:29" ht="19.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1:29" ht="19.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1:29" ht="19.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1:29" ht="19.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1:29" ht="19.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1:29" ht="19.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1:29" ht="19.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1:29" ht="19.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1:29" ht="19.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1:29" ht="19.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1:29" ht="19.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1:29" ht="19.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1:29" ht="19.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1:29" ht="19.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1:29" ht="19.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1:29" ht="19.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1:29" ht="19.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1:29" ht="19.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1:29" ht="19.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ht="19.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1:29" ht="19.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1:29" ht="19.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1:29" ht="19.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1:29" ht="19.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1:29" ht="19.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1:29" ht="19.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1:29" ht="19.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1:29" ht="19.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1:29" ht="19.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ht="19.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1:29" ht="19.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1:29" ht="19.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1:29" ht="19.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1:29" ht="19.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1:29" ht="19.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1:29" ht="19.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1:29" ht="19.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1:29" ht="19.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1:29" ht="19.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1:29" ht="19.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1:29" ht="19.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1:29" ht="19.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1:29" ht="19.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1:29" ht="19.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1:29" ht="19.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1:29" ht="19.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1:29" ht="19.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1:29" ht="19.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ht="19.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1:29" ht="19.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1:29" ht="19.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1:29" ht="19.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1:29" ht="19.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1:29" ht="19.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1:29" ht="19.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1:29" ht="19.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1:29" ht="19.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1:29" ht="19.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1:29" ht="19.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1:29" ht="19.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1:29" ht="19.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1:29" ht="19.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1:29" ht="19.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1:29" ht="19.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1:29" ht="19.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1:29" ht="19.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1:29" ht="19.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1:29" ht="19.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1:29" ht="19.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1:29" ht="19.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1:29" ht="19.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1:29" ht="19.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1:29" ht="19.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1:29" ht="19.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1:29" ht="19.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1:29" ht="19.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1:29" ht="19.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1:29" ht="19.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1:29" ht="19.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1:29" ht="19.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1:29" ht="19.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1:29" ht="19.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1:29" ht="19.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ht="19.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1:29" ht="19.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1:29" ht="19.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1:29" ht="19.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1:29" ht="19.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1:29" ht="19.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1:29" ht="19.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1:29" ht="19.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1:29" ht="19.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1:29" ht="19.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ht="19.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1:29" ht="19.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1:29" ht="19.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1:29" ht="19.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1:29" ht="19.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1:29" ht="19.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1:29" ht="19.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1:29" ht="19.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1:29" ht="19.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1:29" ht="19.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1:29" ht="19.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1:29" ht="19.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1:29" ht="19.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1:29" ht="19.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1:29" ht="19.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1:29" ht="19.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1:29" ht="19.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1:29" ht="19.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1:29" ht="19.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ht="19.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1:29" ht="19.5" customHeight="1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1:29" ht="19.5" customHeight="1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1:29" ht="19.5" customHeight="1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1:29" ht="19.5" customHeight="1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1:29" ht="19.5" customHeight="1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1:29" ht="19.5" customHeight="1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1:29" ht="19.5" customHeight="1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1:29" ht="19.5" customHeight="1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1:29" ht="19.5" customHeight="1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1:29" ht="19.5" customHeight="1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1:29" ht="19.5" customHeight="1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1:29" ht="19.5" customHeight="1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1:29" ht="19.5" customHeight="1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1:29" ht="19.5" customHeight="1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1:29" ht="19.5" customHeight="1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1:29" ht="19.5" customHeight="1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1:29" ht="19.5" customHeight="1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1:29" ht="19.5" customHeight="1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1:29" ht="19.5" customHeight="1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1:29" ht="19.5" customHeight="1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1:29" ht="19.5" customHeight="1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1:29" ht="19.5" customHeight="1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1:29" ht="19.5" customHeight="1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1:29" ht="19.5" customHeight="1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1:29" ht="19.5" customHeight="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1:29" ht="19.5" customHeight="1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1:29" ht="19.5" customHeight="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1:29" ht="19.5" customHeight="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1:29" ht="19.5" customHeight="1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1:29" ht="19.5" customHeight="1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1:29" ht="19.5" customHeight="1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1:29" ht="19.5" customHeight="1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1:29" ht="19.5" customHeight="1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1:29" ht="19.5" customHeight="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1:29" ht="19.5" customHeight="1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1:29" ht="19.5" customHeight="1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1:29" ht="19.5" customHeight="1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1:29" ht="19.5" customHeight="1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1:29" ht="19.5" customHeight="1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1:29" ht="19.5" customHeight="1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1:29" ht="19.5" customHeight="1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1:29" ht="19.5" customHeight="1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1:29" ht="19.5" customHeight="1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1:29" ht="19.5" customHeight="1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1:29" ht="19.5" customHeight="1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1:29" ht="19.5" customHeight="1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1:29" ht="19.5" customHeight="1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1:29" ht="19.5" customHeight="1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1:29" ht="19.5" customHeight="1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1:29" ht="19.5" customHeight="1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1:29" ht="19.5" customHeight="1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1:29" ht="19.5" customHeight="1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1:29" ht="19.5" customHeight="1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1:29" ht="19.5" customHeight="1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1:29" ht="19.5" customHeight="1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1:29" ht="19.5" customHeight="1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1:29" ht="19.5" customHeight="1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1:29" ht="19.5" customHeight="1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1:29" ht="19.5" customHeight="1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1:29" ht="19.5" customHeight="1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1:29" ht="19.5" customHeight="1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1:29" ht="19.5" customHeight="1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1:29" ht="19.5" customHeight="1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1:29" ht="19.5" customHeight="1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1:29" ht="19.5" customHeight="1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1:29" ht="19.5" customHeight="1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1:29" ht="19.5" customHeight="1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1:29" ht="19.5" customHeight="1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1:29" ht="19.5" customHeight="1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1:29" ht="19.5" customHeight="1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1:29" ht="19.5" customHeight="1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1:29" ht="19.5" customHeight="1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1:29" ht="19.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1:29" ht="19.5" customHeight="1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1:29" ht="19.5" customHeight="1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1:29" ht="19.5" customHeight="1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1:29" ht="19.5" customHeight="1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1:29" ht="19.5" customHeight="1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1:29" ht="19.5" customHeight="1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1:29" ht="19.5" customHeight="1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1:29" ht="19.5" customHeight="1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1:29" ht="19.5" customHeight="1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1:29" ht="19.5" customHeight="1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1:29" ht="19.5" customHeight="1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1:29" ht="19.5" customHeight="1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1:29" ht="19.5" customHeight="1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1:29" ht="19.5" customHeight="1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1:29" ht="19.5" customHeight="1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1:29" ht="19.5" customHeight="1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1:29" ht="19.5" customHeight="1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1:29" ht="19.5" customHeight="1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1:29" ht="19.5" customHeight="1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1:29" ht="19.5" customHeight="1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1:29" ht="19.5" customHeight="1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1:29" ht="19.5" customHeight="1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1:29" ht="19.5" customHeight="1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1:29" ht="19.5" customHeight="1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1:29" ht="19.5" customHeight="1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1:29" ht="19.5" customHeight="1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1:29" ht="19.5" customHeight="1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1:29" ht="19.5" customHeight="1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1:29" ht="19.5" customHeight="1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1:29" ht="19.5" customHeight="1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1:29" ht="19.5" customHeight="1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1:29" ht="19.5" customHeight="1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1:29" ht="19.5" customHeight="1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1:29" ht="19.5" customHeight="1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1:29" ht="19.5" customHeight="1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1:29" ht="19.5" customHeight="1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1:29" ht="19.5" customHeight="1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1:29" ht="19.5" customHeight="1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1:29" ht="19.5" customHeight="1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1:29" ht="19.5" customHeight="1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1:29" ht="19.5" customHeight="1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1:29" ht="19.5" customHeight="1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1:29" ht="19.5" customHeight="1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1:29" ht="19.5" customHeight="1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1:29" ht="19.5" customHeight="1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1:29" ht="19.5" customHeight="1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1:29" ht="19.5" customHeight="1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1:29" ht="19.5" customHeight="1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1:29" ht="19.5" customHeight="1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1:29" ht="19.5" customHeight="1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1:29" ht="19.5" customHeight="1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1:29" ht="19.5" customHeight="1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1:29" ht="19.5" customHeight="1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1:29" ht="19.5" customHeight="1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1:29" ht="19.5" customHeight="1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1:29" ht="19.5" customHeight="1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1:29" ht="19.5" customHeight="1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1:29" ht="19.5" customHeight="1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1:29" ht="19.5" customHeight="1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1:29" ht="19.5" customHeight="1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1:29" ht="19.5" customHeight="1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1:29" ht="19.5" customHeight="1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1:29" ht="19.5" customHeight="1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1:29" ht="19.5" customHeight="1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1:29" ht="19.5" customHeight="1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1:29" ht="19.5" customHeight="1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1:29" ht="19.5" customHeight="1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1:29" ht="19.5" customHeight="1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1:29" ht="19.5" customHeight="1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1:29" ht="19.5" customHeight="1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1:29" ht="19.5" customHeight="1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1:29" ht="19.5" customHeight="1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1:29" ht="19.5" customHeight="1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1:29" ht="19.5" customHeight="1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1:29" ht="19.5" customHeight="1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1:29" ht="19.5" customHeight="1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1:29" ht="19.5" customHeight="1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1:29" ht="19.5" customHeight="1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1:29" ht="19.5" customHeight="1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1:29" ht="19.5" customHeight="1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1:29" ht="19.5" customHeight="1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1:29" ht="19.5" customHeight="1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1:29" ht="19.5" customHeight="1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1:29" ht="19.5" customHeight="1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1:29" ht="19.5" customHeight="1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1:29" ht="19.5" customHeight="1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1:29" ht="19.5" customHeight="1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1:29" ht="19.5" customHeight="1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1:29" ht="19.5" customHeight="1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1:29" ht="19.5" customHeight="1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1:29" ht="19.5" customHeight="1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1:29" ht="19.5" customHeight="1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1:29" ht="19.5" customHeight="1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1:29" ht="19.5" customHeight="1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1:29" ht="19.5" customHeight="1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1:29" ht="19.5" customHeight="1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1:29" ht="19.5" customHeight="1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1:29" ht="19.5" customHeight="1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1:29" ht="19.5" customHeight="1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1:29" ht="19.5" customHeight="1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1:29" ht="19.5" customHeight="1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1:29" ht="19.5" customHeight="1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1:29" ht="19.5" customHeight="1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1:29" ht="19.5" customHeight="1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1:29" ht="19.5" customHeight="1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1:29" ht="19.5" customHeight="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1:29" ht="19.5" customHeight="1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1:29" ht="19.5" customHeight="1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1:29" ht="19.5" customHeight="1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1:29" ht="19.5" customHeight="1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1:29" ht="19.5" customHeight="1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1:29" ht="19.5" customHeight="1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1:29" ht="19.5" customHeight="1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1:29" ht="19.5" customHeight="1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1:29" ht="19.5" customHeight="1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1:29" ht="19.5" customHeight="1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1:29" ht="19.5" customHeight="1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1:29" ht="19.5" customHeight="1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1:29" ht="19.5" customHeight="1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1:29" ht="19.5" customHeight="1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1:29" ht="19.5" customHeight="1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1:29" ht="19.5" customHeight="1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1:29" ht="19.5" customHeight="1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1:29" ht="19.5" customHeight="1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1:29" ht="19.5" customHeight="1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1:29" ht="19.5" customHeight="1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1:29" ht="19.5" customHeight="1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1:29" ht="19.5" customHeight="1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1:29" ht="19.5" customHeight="1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1:29" ht="19.5" customHeight="1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1:29" ht="19.5" customHeight="1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1:29" ht="19.5" customHeight="1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1:29" ht="19.5" customHeight="1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1:29" ht="19.5" customHeight="1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1:29" ht="19.5" customHeight="1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1:29" ht="19.5" customHeight="1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1:29" ht="19.5" customHeight="1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1:29" ht="19.5" customHeight="1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1:29" ht="19.5" customHeight="1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1:29" ht="19.5" customHeight="1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1:29" ht="19.5" customHeight="1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1:29" ht="19.5" customHeight="1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1:29" ht="19.5" customHeight="1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1:29" ht="19.5" customHeight="1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1:29" ht="19.5" customHeight="1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1:29" ht="19.5" customHeight="1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1:29" ht="19.5" customHeight="1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1:29" ht="19.5" customHeight="1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1:29" ht="19.5" customHeight="1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1:29" ht="19.5" customHeight="1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1:29" ht="19.5" customHeight="1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1:29" ht="19.5" customHeight="1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1:29" ht="19.5" customHeight="1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1:29" ht="19.5" customHeight="1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1:29" ht="19.5" customHeight="1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1:29" ht="19.5" customHeight="1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1:29" ht="19.5" customHeight="1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1:29" ht="19.5" customHeight="1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1:29" ht="19.5" customHeight="1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1:29" ht="19.5" customHeight="1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1:29" ht="19.5" customHeight="1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1:29" ht="19.5" customHeight="1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1:29" ht="19.5" customHeight="1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1:29" ht="19.5" customHeight="1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  <row r="488" spans="1:29" ht="19.5" customHeight="1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  <row r="489" spans="1:29" ht="19.5" customHeight="1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</row>
    <row r="490" spans="1:29" ht="19.5" customHeight="1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</row>
    <row r="491" spans="1:29" ht="19.5" customHeight="1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</row>
    <row r="492" spans="1:29" ht="19.5" customHeight="1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</row>
    <row r="493" spans="1:29" ht="19.5" customHeight="1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</row>
    <row r="494" spans="1:29" ht="19.5" customHeight="1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</row>
    <row r="495" spans="1:29" ht="19.5" customHeight="1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</row>
    <row r="496" spans="1:29" ht="19.5" customHeight="1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</row>
    <row r="497" spans="1:29" ht="19.5" customHeight="1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</row>
    <row r="498" spans="1:29" ht="19.5" customHeight="1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</row>
    <row r="499" spans="1:29" ht="19.5" customHeight="1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</row>
    <row r="500" spans="1:29" ht="19.5" customHeight="1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</row>
    <row r="501" spans="1:29" ht="19.5" customHeight="1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</row>
    <row r="502" spans="1:29" ht="19.5" customHeight="1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</row>
    <row r="503" spans="1:29" ht="19.5" customHeight="1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</row>
    <row r="504" spans="1:29" ht="19.5" customHeight="1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</row>
    <row r="505" spans="1:29" ht="19.5" customHeight="1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</row>
    <row r="506" spans="1:29" ht="19.5" customHeight="1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</row>
    <row r="507" spans="1:29" ht="19.5" customHeight="1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</row>
    <row r="508" spans="1:29" ht="19.5" customHeight="1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</row>
    <row r="509" spans="1:29" ht="19.5" customHeight="1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</row>
    <row r="510" spans="1:29" ht="19.5" customHeight="1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</row>
    <row r="511" spans="1:29" ht="19.5" customHeight="1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</row>
    <row r="512" spans="1:29" ht="19.5" customHeight="1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</row>
    <row r="513" spans="1:29" ht="19.5" customHeight="1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</row>
    <row r="514" spans="1:29" ht="19.5" customHeight="1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</row>
    <row r="515" spans="1:29" ht="19.5" customHeight="1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</row>
    <row r="516" spans="1:29" ht="19.5" customHeight="1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</row>
    <row r="517" spans="1:29" ht="19.5" customHeight="1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</row>
    <row r="518" spans="1:29" ht="19.5" customHeight="1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</row>
    <row r="519" spans="1:29" ht="19.5" customHeight="1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</row>
    <row r="520" spans="1:29" ht="19.5" customHeight="1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</row>
    <row r="521" spans="1:29" ht="19.5" customHeight="1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</row>
    <row r="522" spans="1:29" ht="19.5" customHeight="1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</row>
    <row r="523" spans="1:29" ht="19.5" customHeight="1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</row>
    <row r="524" spans="1:29" ht="19.5" customHeight="1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</row>
    <row r="525" spans="1:29" ht="19.5" customHeight="1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</row>
    <row r="526" spans="1:29" ht="19.5" customHeight="1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</row>
    <row r="527" spans="1:29" ht="19.5" customHeight="1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</row>
    <row r="528" spans="1:29" ht="19.5" customHeight="1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</row>
    <row r="529" spans="1:29" ht="19.5" customHeight="1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</row>
    <row r="530" spans="1:29" ht="19.5" customHeight="1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</row>
    <row r="531" spans="1:29" ht="19.5" customHeight="1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</row>
    <row r="532" spans="1:29" ht="19.5" customHeight="1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</row>
    <row r="533" spans="1:29" ht="19.5" customHeight="1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</row>
    <row r="534" spans="1:29" ht="19.5" customHeight="1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</row>
    <row r="535" spans="1:29" ht="19.5" customHeight="1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</row>
    <row r="536" spans="1:29" ht="19.5" customHeight="1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</row>
    <row r="537" spans="1:29" ht="19.5" customHeight="1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</row>
    <row r="538" spans="1:29" ht="19.5" customHeight="1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</row>
    <row r="539" spans="1:29" ht="19.5" customHeight="1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</row>
    <row r="540" spans="1:29" ht="19.5" customHeight="1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</row>
    <row r="541" spans="1:29" ht="19.5" customHeight="1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</row>
    <row r="542" spans="1:29" ht="19.5" customHeight="1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</row>
    <row r="543" spans="1:29" ht="19.5" customHeight="1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</row>
    <row r="544" spans="1:29" ht="19.5" customHeight="1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</row>
    <row r="545" spans="1:29" ht="19.5" customHeight="1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</row>
    <row r="546" spans="1:29" ht="19.5" customHeight="1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</row>
    <row r="547" spans="1:29" ht="19.5" customHeight="1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</row>
    <row r="548" spans="1:29" ht="19.5" customHeight="1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</row>
    <row r="549" spans="1:29" ht="19.5" customHeight="1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</row>
    <row r="550" spans="1:29" ht="19.5" customHeight="1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</row>
    <row r="551" spans="1:29" ht="19.5" customHeight="1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</row>
    <row r="552" spans="1:29" ht="19.5" customHeight="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</row>
    <row r="553" spans="1:29" ht="19.5" customHeight="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</row>
    <row r="554" spans="1:29" ht="19.5" customHeight="1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</row>
    <row r="555" spans="1:29" ht="19.5" customHeight="1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</row>
    <row r="556" spans="1:29" ht="19.5" customHeight="1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</row>
    <row r="557" spans="1:29" ht="19.5" customHeight="1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</row>
    <row r="558" spans="1:29" ht="19.5" customHeight="1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</row>
    <row r="559" spans="1:29" ht="19.5" customHeight="1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</row>
    <row r="560" spans="1:29" ht="19.5" customHeight="1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</row>
    <row r="561" spans="1:29" ht="19.5" customHeight="1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</row>
    <row r="562" spans="1:29" ht="19.5" customHeight="1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</row>
    <row r="563" spans="1:29" ht="19.5" customHeight="1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</row>
    <row r="564" spans="1:29" ht="19.5" customHeight="1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</row>
    <row r="565" spans="1:29" ht="19.5" customHeight="1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</row>
    <row r="566" spans="1:29" ht="19.5" customHeight="1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</row>
    <row r="567" spans="1:29" ht="19.5" customHeight="1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</row>
    <row r="568" spans="1:29" ht="19.5" customHeight="1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</row>
    <row r="569" spans="1:29" ht="19.5" customHeight="1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</row>
    <row r="570" spans="1:29" ht="19.5" customHeight="1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</row>
    <row r="571" spans="1:29" ht="19.5" customHeight="1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</row>
    <row r="572" spans="1:29" ht="19.5" customHeight="1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</row>
    <row r="573" spans="1:29" ht="19.5" customHeight="1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</row>
    <row r="574" spans="1:29" ht="19.5" customHeight="1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</row>
    <row r="575" spans="1:29" ht="19.5" customHeight="1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</row>
    <row r="576" spans="1:29" ht="19.5" customHeight="1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</row>
    <row r="577" spans="1:29" ht="19.5" customHeight="1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</row>
    <row r="578" spans="1:29" ht="19.5" customHeight="1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</row>
    <row r="579" spans="1:29" ht="19.5" customHeight="1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</row>
    <row r="580" spans="1:29" ht="19.5" customHeight="1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</row>
    <row r="581" spans="1:29" ht="19.5" customHeight="1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</row>
    <row r="582" spans="1:29" ht="19.5" customHeight="1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</row>
    <row r="583" spans="1:29" ht="19.5" customHeight="1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</row>
    <row r="584" spans="1:29" ht="19.5" customHeight="1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</row>
    <row r="585" spans="1:29" ht="19.5" customHeight="1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</row>
    <row r="586" spans="1:29" ht="19.5" customHeight="1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</row>
    <row r="587" spans="1:29" ht="19.5" customHeight="1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</row>
    <row r="588" spans="1:29" ht="19.5" customHeight="1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</row>
    <row r="589" spans="1:29" ht="19.5" customHeight="1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</row>
    <row r="590" spans="1:29" ht="19.5" customHeight="1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</row>
    <row r="591" spans="1:29" ht="19.5" customHeight="1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</row>
    <row r="592" spans="1:29" ht="19.5" customHeight="1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</row>
    <row r="593" spans="1:29" ht="19.5" customHeight="1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</row>
    <row r="594" spans="1:29" ht="19.5" customHeight="1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</row>
    <row r="595" spans="1:29" ht="19.5" customHeight="1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</row>
    <row r="596" spans="1:29" ht="19.5" customHeight="1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</row>
    <row r="597" spans="1:29" ht="19.5" customHeight="1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</row>
    <row r="598" spans="1:29" ht="19.5" customHeight="1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</row>
    <row r="599" spans="1:29" ht="19.5" customHeight="1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</row>
    <row r="600" spans="1:29" ht="19.5" customHeight="1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</row>
    <row r="601" spans="1:29" ht="19.5" customHeight="1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</row>
    <row r="602" spans="1:29" ht="19.5" customHeight="1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</row>
    <row r="603" spans="1:29" ht="19.5" customHeight="1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</row>
    <row r="604" spans="1:29" ht="19.5" customHeight="1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</row>
    <row r="605" spans="1:29" ht="19.5" customHeight="1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</row>
    <row r="606" spans="1:29" ht="19.5" customHeight="1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</row>
    <row r="607" spans="1:29" ht="19.5" customHeight="1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</row>
    <row r="608" spans="1:29" ht="19.5" customHeight="1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</row>
    <row r="609" spans="1:29" ht="19.5" customHeight="1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</row>
    <row r="610" spans="1:29" ht="19.5" customHeight="1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</row>
    <row r="611" spans="1:29" ht="19.5" customHeight="1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</row>
    <row r="612" spans="1:29" ht="19.5" customHeight="1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</row>
    <row r="613" spans="1:29" ht="19.5" customHeight="1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</row>
    <row r="614" spans="1:29" ht="19.5" customHeight="1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</row>
    <row r="615" spans="1:29" ht="19.5" customHeight="1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</row>
    <row r="616" spans="1:29" ht="19.5" customHeight="1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</row>
    <row r="617" spans="1:29" ht="19.5" customHeight="1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</row>
    <row r="618" spans="1:29" ht="19.5" customHeight="1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</row>
    <row r="619" spans="1:29" ht="19.5" customHeight="1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</row>
    <row r="620" spans="1:29" ht="19.5" customHeight="1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</row>
    <row r="621" spans="1:29" ht="19.5" customHeight="1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</row>
    <row r="622" spans="1:29" ht="19.5" customHeight="1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</row>
    <row r="623" spans="1:29" ht="19.5" customHeight="1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</row>
    <row r="624" spans="1:29" ht="19.5" customHeight="1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</row>
    <row r="625" spans="1:29" ht="19.5" customHeight="1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</row>
    <row r="626" spans="1:29" ht="19.5" customHeight="1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</row>
    <row r="627" spans="1:29" ht="19.5" customHeight="1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</row>
    <row r="628" spans="1:29" ht="19.5" customHeight="1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</row>
    <row r="629" spans="1:29" ht="19.5" customHeight="1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</row>
    <row r="630" spans="1:29" ht="19.5" customHeight="1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</row>
    <row r="631" spans="1:29" ht="19.5" customHeight="1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</row>
    <row r="632" spans="1:29" ht="19.5" customHeight="1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</row>
    <row r="633" spans="1:29" ht="19.5" customHeight="1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</row>
    <row r="634" spans="1:29" ht="19.5" customHeight="1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</row>
    <row r="635" spans="1:29" ht="19.5" customHeight="1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</row>
    <row r="636" spans="1:29" ht="19.5" customHeight="1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</row>
    <row r="637" spans="1:29" ht="19.5" customHeight="1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</row>
    <row r="638" spans="1:29" ht="19.5" customHeight="1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</row>
    <row r="639" spans="1:29" ht="19.5" customHeight="1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</row>
    <row r="640" spans="1:29" ht="19.5" customHeight="1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</row>
    <row r="641" spans="1:29" ht="19.5" customHeight="1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</row>
    <row r="642" spans="1:29" ht="19.5" customHeight="1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</row>
    <row r="643" spans="1:29" ht="19.5" customHeight="1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</row>
    <row r="644" spans="1:29" ht="19.5" customHeight="1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</row>
    <row r="645" spans="1:29" ht="19.5" customHeight="1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</row>
    <row r="646" spans="1:29" ht="19.5" customHeight="1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</row>
    <row r="647" spans="1:29" ht="19.5" customHeight="1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</row>
    <row r="648" spans="1:29" ht="19.5" customHeight="1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</row>
    <row r="649" spans="1:29" ht="19.5" customHeight="1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</row>
    <row r="650" spans="1:29" ht="19.5" customHeight="1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</row>
    <row r="651" spans="1:29" ht="19.5" customHeight="1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</row>
    <row r="652" spans="1:29" ht="19.5" customHeight="1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</row>
    <row r="653" spans="1:29" ht="19.5" customHeight="1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</row>
    <row r="654" spans="1:29" ht="19.5" customHeight="1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</row>
    <row r="655" spans="1:29" ht="19.5" customHeight="1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</row>
    <row r="656" spans="1:29" ht="19.5" customHeight="1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</row>
    <row r="657" spans="1:29" ht="19.5" customHeight="1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</row>
    <row r="658" spans="1:29" ht="19.5" customHeight="1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29" ht="19.5" customHeight="1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</row>
    <row r="660" spans="1:29" ht="19.5" customHeight="1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</row>
    <row r="661" spans="1:29" ht="19.5" customHeight="1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</row>
    <row r="662" spans="1:29" ht="19.5" customHeight="1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</row>
    <row r="663" spans="1:29" ht="19.5" customHeight="1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</row>
    <row r="664" spans="1:29" ht="19.5" customHeight="1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</row>
    <row r="665" spans="1:29" ht="19.5" customHeight="1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</row>
    <row r="666" spans="1:29" ht="19.5" customHeight="1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</row>
    <row r="667" spans="1:29" ht="19.5" customHeight="1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</row>
    <row r="668" spans="1:29" ht="19.5" customHeight="1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</row>
    <row r="669" spans="1:29" ht="19.5" customHeight="1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</row>
    <row r="670" spans="1:29" ht="19.5" customHeight="1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</row>
    <row r="671" spans="1:29" ht="19.5" customHeight="1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</row>
    <row r="672" spans="1:29" ht="19.5" customHeight="1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</row>
    <row r="673" spans="1:29" ht="19.5" customHeight="1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</row>
    <row r="674" spans="1:29" ht="19.5" customHeight="1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</row>
    <row r="675" spans="1:29" ht="19.5" customHeight="1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</row>
    <row r="676" spans="1:29" ht="19.5" customHeight="1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</row>
    <row r="677" spans="1:29" ht="19.5" customHeight="1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</row>
    <row r="678" spans="1:29" ht="19.5" customHeight="1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</row>
    <row r="679" spans="1:29" ht="19.5" customHeight="1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</row>
    <row r="680" spans="1:29" ht="19.5" customHeight="1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</row>
    <row r="681" spans="1:29" ht="19.5" customHeight="1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</row>
    <row r="682" spans="1:29" ht="19.5" customHeight="1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</row>
    <row r="683" spans="1:29" ht="19.5" customHeight="1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</row>
    <row r="684" spans="1:29" ht="19.5" customHeight="1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</row>
    <row r="685" spans="1:29" ht="19.5" customHeight="1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</row>
    <row r="686" spans="1:29" ht="19.5" customHeight="1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</row>
    <row r="687" spans="1:29" ht="19.5" customHeight="1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</row>
    <row r="688" spans="1:29" ht="19.5" customHeight="1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</row>
    <row r="689" spans="1:29" ht="19.5" customHeight="1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</row>
    <row r="690" spans="1:29" ht="19.5" customHeight="1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</row>
    <row r="691" spans="1:29" ht="19.5" customHeight="1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</row>
    <row r="692" spans="1:29" ht="19.5" customHeight="1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</row>
    <row r="693" spans="1:29" ht="19.5" customHeight="1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</row>
    <row r="694" spans="1:29" ht="19.5" customHeight="1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</row>
    <row r="695" spans="1:29" ht="19.5" customHeight="1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</row>
    <row r="696" spans="1:29" ht="19.5" customHeight="1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</row>
    <row r="697" spans="1:29" ht="19.5" customHeight="1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</row>
    <row r="698" spans="1:29" ht="19.5" customHeight="1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</row>
    <row r="699" spans="1:29" ht="19.5" customHeight="1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</row>
    <row r="700" spans="1:29" ht="19.5" customHeight="1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</row>
    <row r="701" spans="1:29" ht="19.5" customHeight="1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</row>
    <row r="702" spans="1:29" ht="19.5" customHeight="1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</row>
    <row r="703" spans="1:29" ht="19.5" customHeight="1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</row>
    <row r="704" spans="1:29" ht="19.5" customHeight="1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</row>
    <row r="705" spans="1:29" ht="19.5" customHeight="1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</row>
    <row r="706" spans="1:29" ht="19.5" customHeight="1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</row>
    <row r="707" spans="1:29" ht="19.5" customHeight="1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</row>
    <row r="708" spans="1:29" ht="19.5" customHeight="1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</row>
    <row r="709" spans="1:29" ht="19.5" customHeight="1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</row>
    <row r="710" spans="1:29" ht="19.5" customHeight="1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</row>
    <row r="711" spans="1:29" ht="19.5" customHeight="1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</row>
    <row r="712" spans="1:29" ht="19.5" customHeight="1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</row>
    <row r="713" spans="1:29" ht="19.5" customHeight="1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</row>
    <row r="714" spans="1:29" ht="19.5" customHeight="1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</row>
    <row r="715" spans="1:29" ht="19.5" customHeight="1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</row>
    <row r="716" spans="1:29" ht="19.5" customHeight="1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</row>
    <row r="717" spans="1:29" ht="19.5" customHeight="1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</row>
    <row r="718" spans="1:29" ht="19.5" customHeight="1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</row>
    <row r="719" spans="1:29" ht="19.5" customHeight="1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</row>
    <row r="720" spans="1:29" ht="19.5" customHeight="1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</row>
    <row r="721" spans="1:29" ht="19.5" customHeight="1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</row>
    <row r="722" spans="1:29" ht="19.5" customHeight="1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</row>
    <row r="723" spans="1:29" ht="19.5" customHeight="1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</row>
    <row r="724" spans="1:29" ht="19.5" customHeight="1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</row>
    <row r="725" spans="1:29" ht="19.5" customHeight="1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</row>
    <row r="726" spans="1:29" ht="19.5" customHeight="1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</row>
    <row r="727" spans="1:29" ht="19.5" customHeight="1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</row>
    <row r="728" spans="1:29" ht="19.5" customHeight="1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</row>
    <row r="729" spans="1:29" ht="19.5" customHeight="1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</row>
    <row r="730" spans="1:29" ht="19.5" customHeight="1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</row>
    <row r="731" spans="1:29" ht="19.5" customHeight="1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</row>
    <row r="732" spans="1:29" ht="19.5" customHeight="1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</row>
    <row r="733" spans="1:29" ht="19.5" customHeight="1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</row>
    <row r="734" spans="1:29" ht="19.5" customHeight="1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</row>
    <row r="735" spans="1:29" ht="19.5" customHeight="1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</row>
    <row r="736" spans="1:29" ht="19.5" customHeight="1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</row>
    <row r="737" spans="1:29" ht="19.5" customHeight="1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</row>
    <row r="738" spans="1:29" ht="19.5" customHeight="1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</row>
    <row r="739" spans="1:29" ht="19.5" customHeight="1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</row>
    <row r="740" spans="1:29" ht="19.5" customHeight="1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</row>
    <row r="741" spans="1:29" ht="19.5" customHeight="1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</row>
    <row r="742" spans="1:29" ht="19.5" customHeight="1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</row>
    <row r="743" spans="1:29" ht="19.5" customHeight="1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</row>
    <row r="744" spans="1:29" ht="19.5" customHeight="1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</row>
    <row r="745" spans="1:29" ht="19.5" customHeight="1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</row>
    <row r="746" spans="1:29" ht="19.5" customHeight="1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</row>
    <row r="747" spans="1:29" ht="19.5" customHeight="1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</row>
    <row r="748" spans="1:29" ht="19.5" customHeight="1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</row>
    <row r="749" spans="1:29" ht="19.5" customHeight="1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</row>
    <row r="750" spans="1:29" ht="19.5" customHeight="1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</row>
    <row r="751" spans="1:29" ht="19.5" customHeight="1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</row>
    <row r="752" spans="1:29" ht="19.5" customHeight="1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</row>
    <row r="753" spans="1:29" ht="19.5" customHeight="1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</row>
    <row r="754" spans="1:29" ht="19.5" customHeight="1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</row>
    <row r="755" spans="1:29" ht="19.5" customHeight="1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</row>
    <row r="756" spans="1:29" ht="19.5" customHeight="1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</row>
    <row r="757" spans="1:29" ht="19.5" customHeight="1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</row>
    <row r="758" spans="1:29" ht="19.5" customHeight="1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</row>
    <row r="759" spans="1:29" ht="19.5" customHeight="1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</row>
    <row r="760" spans="1:29" ht="19.5" customHeight="1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</row>
    <row r="761" spans="1:29" ht="19.5" customHeight="1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</row>
    <row r="762" spans="1:29" ht="19.5" customHeight="1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</row>
    <row r="763" spans="1:29" ht="19.5" customHeight="1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</row>
    <row r="764" spans="1:29" ht="19.5" customHeight="1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</row>
    <row r="765" spans="1:29" ht="19.5" customHeight="1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</row>
    <row r="766" spans="1:29" ht="19.5" customHeight="1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</row>
    <row r="767" spans="1:29" ht="19.5" customHeight="1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</row>
    <row r="768" spans="1:29" ht="19.5" customHeight="1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</row>
    <row r="769" spans="1:29" ht="19.5" customHeight="1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</row>
    <row r="770" spans="1:29" ht="19.5" customHeight="1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</row>
    <row r="771" spans="1:29" ht="19.5" customHeight="1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</row>
    <row r="772" spans="1:29" ht="19.5" customHeight="1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</row>
    <row r="773" spans="1:29" ht="19.5" customHeight="1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</row>
    <row r="774" spans="1:29" ht="19.5" customHeight="1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</row>
    <row r="775" spans="1:29" ht="19.5" customHeight="1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</row>
    <row r="776" spans="1:29" ht="19.5" customHeight="1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</row>
    <row r="777" spans="1:29" ht="19.5" customHeight="1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</row>
    <row r="778" spans="1:29" ht="19.5" customHeight="1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</row>
    <row r="779" spans="1:29" ht="19.5" customHeight="1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</row>
    <row r="780" spans="1:29" ht="19.5" customHeight="1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</row>
    <row r="781" spans="1:29" ht="19.5" customHeight="1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</row>
    <row r="782" spans="1:29" ht="19.5" customHeight="1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</row>
    <row r="783" spans="1:29" ht="19.5" customHeight="1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</row>
    <row r="784" spans="1:29" ht="19.5" customHeight="1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</row>
    <row r="785" spans="1:29" ht="19.5" customHeight="1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</row>
    <row r="786" spans="1:29" ht="19.5" customHeight="1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</row>
    <row r="787" spans="1:29" ht="19.5" customHeight="1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</row>
    <row r="788" spans="1:29" ht="19.5" customHeight="1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</row>
    <row r="789" spans="1:29" ht="19.5" customHeight="1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</row>
    <row r="790" spans="1:29" ht="19.5" customHeight="1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</row>
    <row r="791" spans="1:29" ht="19.5" customHeight="1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</row>
    <row r="792" spans="1:29" ht="19.5" customHeight="1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</row>
    <row r="793" spans="1:29" ht="19.5" customHeight="1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</row>
    <row r="794" spans="1:29" ht="19.5" customHeight="1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</row>
    <row r="795" spans="1:29" ht="19.5" customHeight="1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</row>
    <row r="796" spans="1:29" ht="19.5" customHeight="1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</row>
    <row r="797" spans="1:29" ht="19.5" customHeight="1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</row>
    <row r="798" spans="1:29" ht="19.5" customHeight="1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</row>
    <row r="799" spans="1:29" ht="19.5" customHeight="1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1:29" ht="19.5" customHeight="1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</row>
    <row r="801" spans="1:29" ht="19.5" customHeight="1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</row>
    <row r="802" spans="1:29" ht="19.5" customHeight="1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</row>
    <row r="803" spans="1:29" ht="19.5" customHeight="1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</row>
    <row r="804" spans="1:29" ht="19.5" customHeight="1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</row>
    <row r="805" spans="1:29" ht="19.5" customHeight="1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</row>
    <row r="806" spans="1:29" ht="19.5" customHeight="1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</row>
    <row r="807" spans="1:29" ht="19.5" customHeight="1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</row>
    <row r="808" spans="1:29" ht="19.5" customHeight="1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</row>
    <row r="809" spans="1:29" ht="19.5" customHeight="1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</row>
    <row r="810" spans="1:29" ht="19.5" customHeight="1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</row>
    <row r="811" spans="1:29" ht="19.5" customHeight="1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</row>
    <row r="812" spans="1:29" ht="19.5" customHeight="1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</row>
    <row r="813" spans="1:29" ht="19.5" customHeight="1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</row>
    <row r="814" spans="1:29" ht="19.5" customHeight="1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</row>
    <row r="815" spans="1:29" ht="19.5" customHeight="1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</row>
    <row r="816" spans="1:29" ht="19.5" customHeight="1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</row>
    <row r="817" spans="1:29" ht="19.5" customHeight="1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</row>
    <row r="818" spans="1:29" ht="19.5" customHeight="1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</row>
    <row r="819" spans="1:29" ht="19.5" customHeight="1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</row>
    <row r="820" spans="1:29" ht="19.5" customHeight="1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</row>
    <row r="821" spans="1:29" ht="19.5" customHeight="1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</row>
    <row r="822" spans="1:29" ht="19.5" customHeight="1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</row>
    <row r="823" spans="1:29" ht="19.5" customHeight="1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</row>
    <row r="824" spans="1:29" ht="19.5" customHeight="1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</row>
    <row r="825" spans="1:29" ht="19.5" customHeight="1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</row>
    <row r="826" spans="1:29" ht="19.5" customHeight="1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</row>
    <row r="827" spans="1:29" ht="19.5" customHeight="1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</row>
    <row r="828" spans="1:29" ht="19.5" customHeight="1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</row>
    <row r="829" spans="1:29" ht="19.5" customHeight="1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</row>
    <row r="830" spans="1:29" ht="19.5" customHeight="1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</row>
    <row r="831" spans="1:29" ht="19.5" customHeight="1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</row>
    <row r="832" spans="1:29" ht="19.5" customHeight="1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</row>
    <row r="833" spans="1:29" ht="19.5" customHeight="1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</row>
    <row r="834" spans="1:29" ht="19.5" customHeight="1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</row>
    <row r="835" spans="1:29" ht="19.5" customHeight="1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</row>
    <row r="836" spans="1:29" ht="19.5" customHeight="1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</row>
    <row r="837" spans="1:29" ht="19.5" customHeight="1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</row>
    <row r="838" spans="1:29" ht="19.5" customHeight="1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</row>
    <row r="839" spans="1:29" ht="19.5" customHeight="1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</row>
    <row r="840" spans="1:29" ht="19.5" customHeight="1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</row>
    <row r="841" spans="1:29" ht="19.5" customHeight="1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</row>
    <row r="842" spans="1:29" ht="19.5" customHeight="1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</row>
    <row r="843" spans="1:29" ht="19.5" customHeight="1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</row>
    <row r="844" spans="1:29" ht="19.5" customHeight="1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</row>
    <row r="845" spans="1:29" ht="19.5" customHeight="1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</row>
    <row r="846" spans="1:29" ht="19.5" customHeight="1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</row>
    <row r="847" spans="1:29" ht="19.5" customHeight="1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</row>
    <row r="848" spans="1:29" ht="19.5" customHeight="1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</row>
    <row r="849" spans="1:29" ht="19.5" customHeight="1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</row>
    <row r="850" spans="1:29" ht="19.5" customHeight="1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1:29" ht="19.5" customHeight="1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</row>
    <row r="852" spans="1:29" ht="19.5" customHeight="1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</row>
    <row r="853" spans="1:29" ht="19.5" customHeight="1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</row>
    <row r="854" spans="1:29" ht="19.5" customHeight="1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</row>
    <row r="855" spans="1:29" ht="19.5" customHeight="1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</row>
    <row r="856" spans="1:29" ht="19.5" customHeight="1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</row>
    <row r="857" spans="1:29" ht="19.5" customHeight="1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</row>
    <row r="858" spans="1:29" ht="19.5" customHeight="1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</row>
    <row r="859" spans="1:29" ht="19.5" customHeight="1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</row>
    <row r="860" spans="1:29" ht="19.5" customHeight="1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</row>
    <row r="861" spans="1:29" ht="19.5" customHeight="1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</row>
    <row r="862" spans="1:29" ht="19.5" customHeight="1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</row>
    <row r="863" spans="1:29" ht="19.5" customHeight="1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</row>
    <row r="864" spans="1:29" ht="19.5" customHeight="1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</row>
    <row r="865" spans="1:29" ht="19.5" customHeight="1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</row>
    <row r="866" spans="1:29" ht="19.5" customHeight="1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</row>
    <row r="867" spans="1:29" ht="19.5" customHeight="1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</row>
    <row r="868" spans="1:29" ht="19.5" customHeight="1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</row>
    <row r="869" spans="1:29" ht="19.5" customHeight="1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</row>
    <row r="870" spans="1:29" ht="19.5" customHeight="1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</row>
    <row r="871" spans="1:29" ht="19.5" customHeight="1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</row>
    <row r="872" spans="1:29" ht="19.5" customHeight="1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</row>
    <row r="873" spans="1:29" ht="19.5" customHeight="1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</row>
    <row r="874" spans="1:29" ht="19.5" customHeight="1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</row>
    <row r="875" spans="1:29" ht="19.5" customHeight="1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</row>
    <row r="876" spans="1:29" ht="19.5" customHeight="1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</row>
    <row r="877" spans="1:29" ht="19.5" customHeight="1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</row>
    <row r="878" spans="1:29" ht="19.5" customHeight="1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</row>
    <row r="879" spans="1:29" ht="19.5" customHeight="1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</row>
    <row r="880" spans="1:29" ht="19.5" customHeight="1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</row>
    <row r="881" spans="1:29" ht="19.5" customHeight="1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</row>
    <row r="882" spans="1:29" ht="19.5" customHeight="1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</row>
    <row r="883" spans="1:29" ht="19.5" customHeight="1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</row>
    <row r="884" spans="1:29" ht="19.5" customHeight="1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</row>
    <row r="885" spans="1:29" ht="19.5" customHeight="1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</row>
    <row r="886" spans="1:29" ht="19.5" customHeight="1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</row>
    <row r="887" spans="1:29" ht="19.5" customHeight="1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</row>
    <row r="888" spans="1:29" ht="19.5" customHeight="1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</row>
    <row r="889" spans="1:29" ht="19.5" customHeight="1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29" ht="19.5" customHeight="1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</row>
    <row r="891" spans="1:29" ht="19.5" customHeight="1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</row>
    <row r="892" spans="1:29" ht="19.5" customHeight="1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</row>
    <row r="893" spans="1:29" ht="19.5" customHeight="1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</row>
    <row r="894" spans="1:29" ht="19.5" customHeight="1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</row>
    <row r="895" spans="1:29" ht="19.5" customHeight="1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</row>
    <row r="896" spans="1:29" ht="19.5" customHeight="1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</row>
    <row r="897" spans="1:29" ht="19.5" customHeight="1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</row>
    <row r="898" spans="1:29" ht="19.5" customHeight="1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</row>
    <row r="899" spans="1:29" ht="19.5" customHeight="1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</row>
    <row r="900" spans="1:29" ht="19.5" customHeight="1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</row>
    <row r="901" spans="1:29" ht="19.5" customHeight="1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</row>
    <row r="902" spans="1:29" ht="19.5" customHeight="1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</row>
    <row r="903" spans="1:29" ht="19.5" customHeight="1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</row>
    <row r="904" spans="1:29" ht="19.5" customHeight="1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</row>
    <row r="905" spans="1:29" ht="19.5" customHeight="1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</row>
    <row r="906" spans="1:29" ht="19.5" customHeight="1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</row>
    <row r="907" spans="1:29" ht="19.5" customHeight="1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</row>
    <row r="908" spans="1:29" ht="19.5" customHeight="1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</row>
    <row r="909" spans="1:29" ht="19.5" customHeight="1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</row>
    <row r="910" spans="1:29" ht="19.5" customHeight="1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</row>
    <row r="911" spans="1:29" ht="19.5" customHeight="1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</row>
    <row r="912" spans="1:29" ht="19.5" customHeight="1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</row>
    <row r="913" spans="1:29" ht="19.5" customHeight="1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</row>
    <row r="914" spans="1:29" ht="19.5" customHeight="1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</row>
    <row r="915" spans="1:29" ht="19.5" customHeight="1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</row>
    <row r="916" spans="1:29" ht="19.5" customHeight="1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</row>
    <row r="917" spans="1:29" ht="19.5" customHeight="1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</row>
    <row r="918" spans="1:29" ht="19.5" customHeight="1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</row>
    <row r="919" spans="1:29" ht="19.5" customHeight="1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</row>
    <row r="920" spans="1:29" ht="19.5" customHeight="1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</row>
    <row r="921" spans="1:29" ht="19.5" customHeight="1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</row>
    <row r="922" spans="1:29" ht="19.5" customHeight="1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</row>
    <row r="923" spans="1:29" ht="19.5" customHeight="1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</row>
    <row r="924" spans="1:29" ht="19.5" customHeight="1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</row>
    <row r="925" spans="1:29" ht="19.5" customHeight="1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</row>
    <row r="926" spans="1:29" ht="19.5" customHeight="1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</row>
    <row r="927" spans="1:29" ht="19.5" customHeight="1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</row>
    <row r="928" spans="1:29" ht="19.5" customHeight="1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</row>
    <row r="929" spans="1:29" ht="19.5" customHeight="1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</row>
    <row r="930" spans="1:29" ht="19.5" customHeight="1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</row>
    <row r="931" spans="1:29" ht="19.5" customHeight="1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</row>
    <row r="932" spans="1:29" ht="19.5" customHeight="1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</row>
    <row r="933" spans="1:29" ht="19.5" customHeight="1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</row>
    <row r="934" spans="1:29" ht="19.5" customHeight="1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</row>
    <row r="935" spans="1:29" ht="19.5" customHeight="1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</row>
    <row r="936" spans="1:29" ht="19.5" customHeight="1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</row>
    <row r="937" spans="1:29" ht="19.5" customHeight="1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</row>
    <row r="938" spans="1:29" ht="19.5" customHeight="1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</row>
    <row r="939" spans="1:29" ht="19.5" customHeight="1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</row>
    <row r="940" spans="1:29" ht="19.5" customHeight="1" x14ac:dyDescent="0.2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</row>
    <row r="941" spans="1:29" ht="19.5" customHeight="1" x14ac:dyDescent="0.2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</row>
    <row r="942" spans="1:29" ht="19.5" customHeight="1" x14ac:dyDescent="0.2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</row>
    <row r="943" spans="1:29" ht="19.5" customHeight="1" x14ac:dyDescent="0.2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</row>
    <row r="944" spans="1:29" ht="19.5" customHeight="1" x14ac:dyDescent="0.2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</row>
    <row r="945" spans="1:29" ht="19.5" customHeight="1" x14ac:dyDescent="0.2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</row>
    <row r="946" spans="1:29" ht="19.5" customHeight="1" x14ac:dyDescent="0.2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</row>
    <row r="947" spans="1:29" ht="19.5" customHeight="1" x14ac:dyDescent="0.2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</row>
    <row r="948" spans="1:29" ht="19.5" customHeight="1" x14ac:dyDescent="0.2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</row>
    <row r="949" spans="1:29" ht="19.5" customHeight="1" x14ac:dyDescent="0.2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</row>
    <row r="950" spans="1:29" ht="19.5" customHeight="1" x14ac:dyDescent="0.2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</row>
    <row r="951" spans="1:29" ht="19.5" customHeight="1" x14ac:dyDescent="0.2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</row>
    <row r="952" spans="1:29" ht="19.5" customHeight="1" x14ac:dyDescent="0.2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</row>
    <row r="953" spans="1:29" ht="19.5" customHeight="1" x14ac:dyDescent="0.2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</row>
    <row r="954" spans="1:29" ht="19.5" customHeight="1" x14ac:dyDescent="0.2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</row>
    <row r="955" spans="1:29" ht="19.5" customHeight="1" x14ac:dyDescent="0.2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</row>
    <row r="956" spans="1:29" ht="19.5" customHeight="1" x14ac:dyDescent="0.2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</row>
    <row r="957" spans="1:29" ht="19.5" customHeight="1" x14ac:dyDescent="0.2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</row>
    <row r="958" spans="1:29" ht="19.5" customHeight="1" x14ac:dyDescent="0.2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</row>
    <row r="959" spans="1:29" ht="19.5" customHeight="1" x14ac:dyDescent="0.2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</row>
    <row r="960" spans="1:29" ht="19.5" customHeight="1" x14ac:dyDescent="0.2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</row>
    <row r="961" spans="1:29" ht="19.5" customHeight="1" x14ac:dyDescent="0.2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</row>
    <row r="962" spans="1:29" ht="19.5" customHeight="1" x14ac:dyDescent="0.2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</row>
    <row r="963" spans="1:29" ht="19.5" customHeight="1" x14ac:dyDescent="0.2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</row>
    <row r="964" spans="1:29" ht="19.5" customHeight="1" x14ac:dyDescent="0.2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</row>
    <row r="965" spans="1:29" ht="19.5" customHeight="1" x14ac:dyDescent="0.2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</row>
    <row r="966" spans="1:29" ht="19.5" customHeight="1" x14ac:dyDescent="0.2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</row>
    <row r="967" spans="1:29" ht="19.5" customHeight="1" x14ac:dyDescent="0.2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</row>
    <row r="968" spans="1:29" ht="19.5" customHeight="1" x14ac:dyDescent="0.2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</row>
    <row r="969" spans="1:29" ht="19.5" customHeight="1" x14ac:dyDescent="0.2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</row>
    <row r="970" spans="1:29" ht="19.5" customHeight="1" x14ac:dyDescent="0.2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</row>
    <row r="971" spans="1:29" ht="19.5" customHeight="1" x14ac:dyDescent="0.2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</row>
    <row r="972" spans="1:29" ht="19.5" customHeight="1" x14ac:dyDescent="0.2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</row>
    <row r="973" spans="1:29" ht="19.5" customHeight="1" x14ac:dyDescent="0.25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</row>
    <row r="974" spans="1:29" ht="19.5" customHeight="1" x14ac:dyDescent="0.25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</row>
    <row r="975" spans="1:29" ht="19.5" customHeight="1" x14ac:dyDescent="0.2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</row>
    <row r="976" spans="1:29" ht="19.5" customHeight="1" x14ac:dyDescent="0.25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</row>
    <row r="977" spans="1:29" ht="19.5" customHeight="1" x14ac:dyDescent="0.25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</row>
    <row r="978" spans="1:29" ht="19.5" customHeight="1" x14ac:dyDescent="0.25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</row>
    <row r="979" spans="1:29" ht="19.5" customHeight="1" x14ac:dyDescent="0.25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</row>
    <row r="980" spans="1:29" ht="19.5" customHeight="1" x14ac:dyDescent="0.25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</row>
    <row r="981" spans="1:29" ht="19.5" customHeight="1" x14ac:dyDescent="0.25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</row>
    <row r="982" spans="1:29" ht="19.5" customHeight="1" x14ac:dyDescent="0.25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</row>
    <row r="983" spans="1:29" ht="19.5" customHeight="1" x14ac:dyDescent="0.25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</row>
    <row r="984" spans="1:29" ht="19.5" customHeight="1" x14ac:dyDescent="0.25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</row>
    <row r="985" spans="1:29" ht="19.5" customHeight="1" x14ac:dyDescent="0.2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</row>
    <row r="986" spans="1:29" ht="19.5" customHeight="1" x14ac:dyDescent="0.25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</row>
    <row r="987" spans="1:29" ht="19.5" customHeight="1" x14ac:dyDescent="0.25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</row>
    <row r="988" spans="1:29" ht="19.5" customHeight="1" x14ac:dyDescent="0.25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</row>
    <row r="989" spans="1:29" ht="19.5" customHeight="1" x14ac:dyDescent="0.25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</row>
    <row r="990" spans="1:29" ht="19.5" customHeight="1" x14ac:dyDescent="0.25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</row>
    <row r="991" spans="1:29" ht="19.5" customHeight="1" x14ac:dyDescent="0.25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</row>
    <row r="992" spans="1:29" ht="19.5" customHeight="1" x14ac:dyDescent="0.25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</row>
    <row r="993" spans="1:29" ht="19.5" customHeight="1" x14ac:dyDescent="0.25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</row>
    <row r="994" spans="1:29" ht="19.5" customHeight="1" x14ac:dyDescent="0.25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</row>
    <row r="995" spans="1:29" ht="19.5" customHeight="1" x14ac:dyDescent="0.2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</row>
    <row r="996" spans="1:29" ht="19.5" customHeight="1" x14ac:dyDescent="0.25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</row>
    <row r="997" spans="1:29" ht="19.5" customHeight="1" x14ac:dyDescent="0.25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</row>
    <row r="998" spans="1:29" ht="19.5" customHeight="1" x14ac:dyDescent="0.25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</row>
    <row r="999" spans="1:29" ht="19.5" customHeight="1" x14ac:dyDescent="0.2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</row>
    <row r="1000" spans="1:29" ht="19.5" customHeight="1" x14ac:dyDescent="0.25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</row>
  </sheetData>
  <mergeCells count="16">
    <mergeCell ref="A4:G4"/>
    <mergeCell ref="A5:G5"/>
    <mergeCell ref="D19:E19"/>
    <mergeCell ref="F19:G19"/>
    <mergeCell ref="A3:C3"/>
    <mergeCell ref="A9:A10"/>
    <mergeCell ref="B9:B10"/>
    <mergeCell ref="C9:C10"/>
    <mergeCell ref="D9:F9"/>
    <mergeCell ref="A19:A20"/>
    <mergeCell ref="B19:C19"/>
    <mergeCell ref="A1:C1"/>
    <mergeCell ref="E1:I1"/>
    <mergeCell ref="A2:C2"/>
    <mergeCell ref="E2:I2"/>
    <mergeCell ref="E3:I3"/>
  </mergeCells>
  <printOptions horizontalCentered="1"/>
  <pageMargins left="0" right="0" top="0" bottom="0" header="0" footer="0"/>
  <pageSetup paperSize="9" orientation="landscape"/>
  <colBreaks count="1" manualBreakCount="1">
    <brk id="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8" workbookViewId="0">
      <selection activeCell="Q23" sqref="Q23"/>
    </sheetView>
  </sheetViews>
  <sheetFormatPr defaultColWidth="12.6640625" defaultRowHeight="15" customHeight="1" x14ac:dyDescent="0.25"/>
  <cols>
    <col min="1" max="10" width="9.109375" customWidth="1"/>
    <col min="11" max="11" width="5.109375" customWidth="1"/>
    <col min="12" max="26" width="9.109375" customWidth="1"/>
  </cols>
  <sheetData>
    <row r="1" spans="1:26" ht="18.75" hidden="1" customHeight="1" x14ac:dyDescent="0.25">
      <c r="A1" s="90" t="str">
        <f>'1. Tình hình'!A1</f>
        <v>ỦY BAN NHÂN DÂN XÃ TAM XUÂN</v>
      </c>
      <c r="B1" s="89"/>
      <c r="C1" s="89"/>
      <c r="D1" s="89"/>
      <c r="E1" s="89"/>
      <c r="F1" s="90" t="s">
        <v>16</v>
      </c>
      <c r="G1" s="89"/>
      <c r="H1" s="89"/>
      <c r="I1" s="89"/>
      <c r="J1" s="89"/>
      <c r="K1" s="89"/>
      <c r="L1" s="47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8.75" hidden="1" customHeight="1" x14ac:dyDescent="0.3">
      <c r="A2" s="100" t="str">
        <f>'1. Tình hình'!A2</f>
        <v>Trường THCS Phan Bá Phiến</v>
      </c>
      <c r="B2" s="89"/>
      <c r="C2" s="89"/>
      <c r="D2" s="89"/>
      <c r="E2" s="89"/>
      <c r="F2" s="90" t="s">
        <v>17</v>
      </c>
      <c r="G2" s="89"/>
      <c r="H2" s="89"/>
      <c r="I2" s="89"/>
      <c r="J2" s="89"/>
      <c r="K2" s="89"/>
      <c r="L2" s="4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8.25" hidden="1" customHeight="1" x14ac:dyDescent="0.25">
      <c r="A3" s="22"/>
      <c r="B3" s="22"/>
      <c r="C3" s="48" t="s">
        <v>49</v>
      </c>
      <c r="D3" s="22"/>
      <c r="E3" s="22"/>
      <c r="F3" s="101" t="s">
        <v>50</v>
      </c>
      <c r="G3" s="89"/>
      <c r="H3" s="89"/>
      <c r="I3" s="89"/>
      <c r="J3" s="89"/>
      <c r="K3" s="89"/>
      <c r="L3" s="47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6.5" hidden="1" customHeight="1" x14ac:dyDescent="0.25">
      <c r="A4" s="22"/>
      <c r="B4" s="22"/>
      <c r="C4" s="22" t="str">
        <f>"NĂM HỌC "&amp;'Hướng dẫn'!C14</f>
        <v>NĂM HỌC 2025-2026</v>
      </c>
      <c r="D4" s="22"/>
      <c r="E4" s="22"/>
      <c r="F4" s="22"/>
      <c r="G4" s="22"/>
      <c r="H4" s="22"/>
      <c r="I4" s="22"/>
      <c r="J4" s="22"/>
      <c r="K4" s="22"/>
      <c r="L4" s="47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6.5" hidden="1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47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8.75" customHeight="1" x14ac:dyDescent="0.35">
      <c r="A6" s="26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4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8.75" customHeight="1" x14ac:dyDescent="0.3">
      <c r="A7" s="28" t="s">
        <v>52</v>
      </c>
      <c r="B7" s="35"/>
      <c r="C7" s="35"/>
      <c r="D7" s="35"/>
      <c r="E7" s="35"/>
      <c r="F7" s="35"/>
      <c r="G7" s="35"/>
      <c r="H7" s="35"/>
      <c r="I7" s="35"/>
      <c r="J7" s="35"/>
      <c r="K7" s="50"/>
      <c r="L7" s="4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8.75" customHeight="1" x14ac:dyDescent="0.3">
      <c r="A8" s="35"/>
      <c r="B8" s="35"/>
      <c r="C8" s="35"/>
      <c r="D8" s="35"/>
      <c r="E8" s="35"/>
      <c r="F8" s="35"/>
      <c r="G8" s="35"/>
      <c r="H8" s="35"/>
      <c r="I8" s="35"/>
      <c r="J8" s="35"/>
      <c r="K8" s="50"/>
      <c r="L8" s="4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8.75" customHeight="1" x14ac:dyDescent="0.3">
      <c r="A9" s="35"/>
      <c r="B9" s="96" t="s">
        <v>23</v>
      </c>
      <c r="C9" s="94" t="s">
        <v>53</v>
      </c>
      <c r="D9" s="95"/>
      <c r="E9" s="94" t="s">
        <v>54</v>
      </c>
      <c r="F9" s="95"/>
      <c r="G9" s="94" t="s">
        <v>55</v>
      </c>
      <c r="H9" s="95"/>
      <c r="I9" s="94" t="s">
        <v>56</v>
      </c>
      <c r="J9" s="95"/>
      <c r="K9" s="35"/>
      <c r="L9" s="99" t="s">
        <v>57</v>
      </c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8.75" customHeight="1" x14ac:dyDescent="0.3">
      <c r="A10" s="35"/>
      <c r="B10" s="97"/>
      <c r="C10" s="42" t="s">
        <v>58</v>
      </c>
      <c r="D10" s="42" t="s">
        <v>59</v>
      </c>
      <c r="E10" s="42" t="s">
        <v>58</v>
      </c>
      <c r="F10" s="42" t="s">
        <v>59</v>
      </c>
      <c r="G10" s="42" t="s">
        <v>58</v>
      </c>
      <c r="H10" s="42" t="s">
        <v>59</v>
      </c>
      <c r="I10" s="42" t="s">
        <v>58</v>
      </c>
      <c r="J10" s="42" t="s">
        <v>59</v>
      </c>
      <c r="K10" s="35"/>
      <c r="L10" s="97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2.5" customHeight="1" x14ac:dyDescent="0.35">
      <c r="A11" s="35"/>
      <c r="B11" s="32">
        <v>6</v>
      </c>
      <c r="C11" s="51">
        <v>205</v>
      </c>
      <c r="D11" s="52">
        <f t="shared" ref="D11:D14" si="0">IF(C11="","",C11/$L11)</f>
        <v>0.9151785714285714</v>
      </c>
      <c r="E11" s="51">
        <v>17</v>
      </c>
      <c r="F11" s="52">
        <f t="shared" ref="F11:F13" si="1">IF(E11="","",E11/$L11)</f>
        <v>7.5892857142857137E-2</v>
      </c>
      <c r="G11" s="51">
        <v>2</v>
      </c>
      <c r="H11" s="52">
        <f t="shared" ref="H11:H14" si="2">IF(G11="","",G11/$L11)</f>
        <v>8.9285714285714281E-3</v>
      </c>
      <c r="I11" s="51">
        <v>0</v>
      </c>
      <c r="J11" s="52">
        <f t="shared" ref="J11:J14" si="3">IF(I11="","",I11/$L11)</f>
        <v>0</v>
      </c>
      <c r="K11" s="35"/>
      <c r="L11" s="53">
        <v>224</v>
      </c>
      <c r="M11" s="54" t="str">
        <f>IF('1. Tình hình'!B11=L11,"","Đối chiếu lại với Sheet 1.Tình hình")</f>
        <v/>
      </c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2.5" customHeight="1" x14ac:dyDescent="0.35">
      <c r="A12" s="35"/>
      <c r="B12" s="32">
        <v>7</v>
      </c>
      <c r="C12" s="51">
        <v>163</v>
      </c>
      <c r="D12" s="52">
        <f t="shared" si="0"/>
        <v>0.90055248618784534</v>
      </c>
      <c r="E12" s="51">
        <v>16</v>
      </c>
      <c r="F12" s="52">
        <f t="shared" si="1"/>
        <v>8.8397790055248615E-2</v>
      </c>
      <c r="G12" s="51">
        <v>2</v>
      </c>
      <c r="H12" s="52">
        <f t="shared" si="2"/>
        <v>1.1049723756906077E-2</v>
      </c>
      <c r="I12" s="51">
        <v>0</v>
      </c>
      <c r="J12" s="52">
        <f t="shared" si="3"/>
        <v>0</v>
      </c>
      <c r="K12" s="35"/>
      <c r="L12" s="53">
        <v>181</v>
      </c>
      <c r="M12" s="54" t="str">
        <f>IF('1. Tình hình'!B12=L12,"","Đối chiếu lại với Sheet 1.Tình hình")</f>
        <v/>
      </c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22.5" customHeight="1" x14ac:dyDescent="0.35">
      <c r="A13" s="35"/>
      <c r="B13" s="32">
        <v>8</v>
      </c>
      <c r="C13" s="51">
        <v>146</v>
      </c>
      <c r="D13" s="52">
        <f t="shared" si="0"/>
        <v>0.91249999999999998</v>
      </c>
      <c r="E13" s="51">
        <v>10</v>
      </c>
      <c r="F13" s="52">
        <f t="shared" si="1"/>
        <v>6.25E-2</v>
      </c>
      <c r="G13" s="51">
        <v>4</v>
      </c>
      <c r="H13" s="52">
        <f t="shared" si="2"/>
        <v>2.5000000000000001E-2</v>
      </c>
      <c r="I13" s="51">
        <v>0</v>
      </c>
      <c r="J13" s="52">
        <f t="shared" si="3"/>
        <v>0</v>
      </c>
      <c r="K13" s="35"/>
      <c r="L13" s="53">
        <v>160</v>
      </c>
      <c r="M13" s="54" t="str">
        <f>IF('1. Tình hình'!B13=L13,"","Đối chiếu lại với Sheet 1.Tình hình")</f>
        <v/>
      </c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22.5" customHeight="1" x14ac:dyDescent="0.35">
      <c r="A14" s="35"/>
      <c r="B14" s="32">
        <v>9</v>
      </c>
      <c r="C14" s="51">
        <v>137</v>
      </c>
      <c r="D14" s="52">
        <f t="shared" si="0"/>
        <v>0.95138888888888884</v>
      </c>
      <c r="E14" s="51">
        <v>7</v>
      </c>
      <c r="F14" s="52">
        <v>4.8599999999999997E-2</v>
      </c>
      <c r="G14" s="51">
        <v>0</v>
      </c>
      <c r="H14" s="52">
        <f t="shared" si="2"/>
        <v>0</v>
      </c>
      <c r="I14" s="51">
        <v>0</v>
      </c>
      <c r="J14" s="52">
        <f t="shared" si="3"/>
        <v>0</v>
      </c>
      <c r="K14" s="35"/>
      <c r="L14" s="53">
        <v>144</v>
      </c>
      <c r="M14" s="54" t="str">
        <f>IF('1. Tình hình'!B14=L14,"","Đối chiếu lại với Sheet 1.Tình hình")</f>
        <v/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32.25" customHeight="1" x14ac:dyDescent="0.35">
      <c r="A15" s="35"/>
      <c r="B15" s="44" t="s">
        <v>37</v>
      </c>
      <c r="C15" s="55">
        <f>SUM(C11:C14)</f>
        <v>651</v>
      </c>
      <c r="D15" s="52">
        <f>IF(C15=0,"",C15/$L15)</f>
        <v>0.91819464033850495</v>
      </c>
      <c r="E15" s="55">
        <f>SUM(E11:E14)</f>
        <v>50</v>
      </c>
      <c r="F15" s="52">
        <f>IF(E15=0,"",E15/$L15)</f>
        <v>7.0521861777150918E-2</v>
      </c>
      <c r="G15" s="55">
        <f>SUM(G11:G14)</f>
        <v>8</v>
      </c>
      <c r="H15" s="52">
        <f>IF(G15=0,"",G15/$L15)</f>
        <v>1.1283497884344146E-2</v>
      </c>
      <c r="I15" s="55">
        <f>SUM(I11:I14)</f>
        <v>0</v>
      </c>
      <c r="J15" s="52" t="str">
        <f>IF(I15=0,"",I15/$L15)</f>
        <v/>
      </c>
      <c r="K15" s="28"/>
      <c r="L15" s="53">
        <v>709</v>
      </c>
      <c r="M15" s="54" t="str">
        <f>IF('1. Tình hình'!B15=L15,"","Đối chiếu lại với Sheet 1.Tình hình")</f>
        <v/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8.75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4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8.75" customHeight="1" x14ac:dyDescent="0.3">
      <c r="A17" s="28" t="s">
        <v>60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4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8.75" customHeight="1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4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8.75" customHeight="1" x14ac:dyDescent="0.25">
      <c r="B19" s="96" t="s">
        <v>23</v>
      </c>
      <c r="C19" s="82" t="s">
        <v>61</v>
      </c>
      <c r="D19" s="63"/>
      <c r="E19" s="82" t="s">
        <v>54</v>
      </c>
      <c r="F19" s="63"/>
      <c r="G19" s="82" t="s">
        <v>55</v>
      </c>
      <c r="H19" s="63"/>
      <c r="I19" s="82" t="s">
        <v>56</v>
      </c>
      <c r="J19" s="63"/>
      <c r="K19" s="83"/>
      <c r="L19" s="99" t="s">
        <v>57</v>
      </c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8.75" customHeight="1" x14ac:dyDescent="0.25">
      <c r="B20" s="97"/>
      <c r="C20" s="42" t="s">
        <v>58</v>
      </c>
      <c r="D20" s="42" t="s">
        <v>59</v>
      </c>
      <c r="E20" s="42" t="s">
        <v>58</v>
      </c>
      <c r="F20" s="42" t="s">
        <v>59</v>
      </c>
      <c r="G20" s="42" t="s">
        <v>58</v>
      </c>
      <c r="H20" s="42" t="s">
        <v>59</v>
      </c>
      <c r="I20" s="42" t="s">
        <v>58</v>
      </c>
      <c r="J20" s="42" t="s">
        <v>59</v>
      </c>
      <c r="K20" s="83"/>
      <c r="L20" s="97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23.25" customHeight="1" x14ac:dyDescent="0.35">
      <c r="B21" s="32">
        <v>6</v>
      </c>
      <c r="C21" s="51">
        <v>58</v>
      </c>
      <c r="D21" s="52">
        <f>IF(C21="","",C21/$L21)</f>
        <v>0.25892857142857145</v>
      </c>
      <c r="E21" s="51">
        <v>58</v>
      </c>
      <c r="F21" s="52">
        <f>IF(E21="","",E21/$L21)</f>
        <v>0.25892857142857145</v>
      </c>
      <c r="G21" s="51">
        <v>103</v>
      </c>
      <c r="H21" s="52">
        <f>IF(G21="","",G21/$L21)</f>
        <v>0.45982142857142855</v>
      </c>
      <c r="I21" s="51">
        <v>5</v>
      </c>
      <c r="J21" s="52">
        <f>IF(I21="","",I21/$L21)</f>
        <v>2.2321428571428572E-2</v>
      </c>
      <c r="K21" s="83"/>
      <c r="L21" s="53">
        <v>224</v>
      </c>
      <c r="M21" s="54" t="str">
        <f t="shared" ref="M21:M25" si="4">IF(L11=L21,"","Đối chiếu lại tổng số ở bảng xếp loại hạnh kiểm")</f>
        <v/>
      </c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3.25" customHeight="1" x14ac:dyDescent="0.35">
      <c r="B22" s="32">
        <v>7</v>
      </c>
      <c r="C22" s="51">
        <v>50</v>
      </c>
      <c r="D22" s="52">
        <f>IF(C22="","",C22/$L22)</f>
        <v>0.27624309392265195</v>
      </c>
      <c r="E22" s="51">
        <v>57</v>
      </c>
      <c r="F22" s="52">
        <f>IF(E22="","",E22/$L22)</f>
        <v>0.31491712707182318</v>
      </c>
      <c r="G22" s="51">
        <v>71</v>
      </c>
      <c r="H22" s="52">
        <f>IF(G22="","",G22/$L22)</f>
        <v>0.39226519337016574</v>
      </c>
      <c r="I22" s="51">
        <v>3</v>
      </c>
      <c r="J22" s="52">
        <f>IF(I22="","",I22/$L22)</f>
        <v>1.6574585635359115E-2</v>
      </c>
      <c r="K22" s="83"/>
      <c r="L22" s="53">
        <v>181</v>
      </c>
      <c r="M22" s="54" t="str">
        <f t="shared" si="4"/>
        <v/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3.25" customHeight="1" x14ac:dyDescent="0.35">
      <c r="B23" s="32">
        <v>8</v>
      </c>
      <c r="C23" s="51">
        <v>43</v>
      </c>
      <c r="D23" s="52">
        <f>IF(C23="","",C23/$L23)</f>
        <v>0.26874999999999999</v>
      </c>
      <c r="E23" s="51">
        <v>58</v>
      </c>
      <c r="F23" s="52">
        <f>IF(E23="","",E23/$L23)</f>
        <v>0.36249999999999999</v>
      </c>
      <c r="G23" s="51">
        <v>55</v>
      </c>
      <c r="H23" s="52">
        <f>IF(G23="","",G23/$L23)</f>
        <v>0.34375</v>
      </c>
      <c r="I23" s="51">
        <v>4</v>
      </c>
      <c r="J23" s="52">
        <f>IF(I23="","",I23/$L23)</f>
        <v>2.5000000000000001E-2</v>
      </c>
      <c r="K23" s="83"/>
      <c r="L23" s="53">
        <v>160</v>
      </c>
      <c r="M23" s="54" t="str">
        <f t="shared" si="4"/>
        <v/>
      </c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3.25" customHeight="1" x14ac:dyDescent="0.35">
      <c r="B24" s="32">
        <v>9</v>
      </c>
      <c r="C24" s="51">
        <v>38</v>
      </c>
      <c r="D24" s="52">
        <f>IF(C24="","",C24/$L24)</f>
        <v>0.2638888888888889</v>
      </c>
      <c r="E24" s="51">
        <v>54</v>
      </c>
      <c r="F24" s="52">
        <f>IF(E24="","",E24/$L24)</f>
        <v>0.375</v>
      </c>
      <c r="G24" s="51">
        <v>52</v>
      </c>
      <c r="H24" s="52">
        <f>IF(G24="","",G24/$L24)</f>
        <v>0.3611111111111111</v>
      </c>
      <c r="I24" s="51">
        <v>0</v>
      </c>
      <c r="J24" s="52">
        <f>IF(I24="","",I24/$L24)</f>
        <v>0</v>
      </c>
      <c r="K24" s="83"/>
      <c r="L24" s="53">
        <v>144</v>
      </c>
      <c r="M24" s="54" t="str">
        <f t="shared" si="4"/>
        <v/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1.5" customHeight="1" x14ac:dyDescent="0.35">
      <c r="B25" s="44" t="s">
        <v>37</v>
      </c>
      <c r="C25" s="55">
        <f>SUM(C21:C24)</f>
        <v>189</v>
      </c>
      <c r="D25" s="52">
        <f>IF(C25=0,"",C25/$L25)</f>
        <v>0.26657263751763044</v>
      </c>
      <c r="E25" s="55">
        <f>SUM(E21:E24)</f>
        <v>227</v>
      </c>
      <c r="F25" s="52">
        <f>IF(E25=0,"",E25/$L25)</f>
        <v>0.32016925246826516</v>
      </c>
      <c r="G25" s="55">
        <f>SUM(G21:G24)</f>
        <v>281</v>
      </c>
      <c r="H25" s="52">
        <f>IF(G25=0,"",G25/$L25)</f>
        <v>0.39633286318758815</v>
      </c>
      <c r="I25" s="55">
        <f>SUM(I21:I24)</f>
        <v>12</v>
      </c>
      <c r="J25" s="52">
        <f>IF(I25=0,"",I25/$L25)</f>
        <v>1.6925246826516221E-2</v>
      </c>
      <c r="K25" s="83"/>
      <c r="L25" s="53">
        <v>709</v>
      </c>
      <c r="M25" s="54" t="str">
        <f t="shared" si="4"/>
        <v/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8.75" customHeight="1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4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8.75" customHeight="1" x14ac:dyDescent="0.3">
      <c r="A27" s="29"/>
      <c r="B27" s="29"/>
      <c r="C27" s="29"/>
      <c r="D27" s="29"/>
      <c r="E27" s="29"/>
      <c r="F27" s="29"/>
      <c r="G27" s="46"/>
      <c r="H27" s="29"/>
      <c r="I27" s="40" t="str">
        <f>'Hướng dẫn'!C17</f>
        <v>Đà Nẵng, ngày 15 tháng 5 năm 2026</v>
      </c>
      <c r="J27" s="29"/>
      <c r="K27" s="29"/>
      <c r="L27" s="56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8.75" customHeight="1" x14ac:dyDescent="0.35">
      <c r="A28" s="26"/>
      <c r="B28" s="25" t="s">
        <v>47</v>
      </c>
      <c r="C28" s="27"/>
      <c r="D28" s="27"/>
      <c r="E28" s="27"/>
      <c r="F28" s="27"/>
      <c r="G28" s="25"/>
      <c r="H28" s="25"/>
      <c r="I28" s="25" t="s">
        <v>48</v>
      </c>
      <c r="J28" s="27"/>
      <c r="K28" s="27"/>
      <c r="L28" s="4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8.75" customHeight="1" x14ac:dyDescent="0.25">
      <c r="A29" s="29"/>
      <c r="B29" s="29"/>
      <c r="C29" s="29"/>
      <c r="D29" s="29"/>
      <c r="E29" s="21"/>
      <c r="F29" s="21"/>
      <c r="G29" s="21"/>
      <c r="H29" s="21"/>
      <c r="I29" s="21"/>
      <c r="J29" s="21"/>
      <c r="K29" s="21"/>
      <c r="L29" s="56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8.7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56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8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56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8.7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56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8.7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5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2.5" customHeight="1" x14ac:dyDescent="0.25">
      <c r="A34" s="57"/>
      <c r="B34" s="57" t="str">
        <f>'Hướng dẫn'!C15</f>
        <v xml:space="preserve">Hồ Triệu Dũng </v>
      </c>
      <c r="C34" s="57"/>
      <c r="D34" s="57"/>
      <c r="E34" s="57"/>
      <c r="F34" s="57"/>
      <c r="G34" s="57"/>
      <c r="H34" s="57"/>
      <c r="I34" s="57" t="str">
        <f>'Hướng dẫn'!C16</f>
        <v>Mai Văn Lực</v>
      </c>
      <c r="J34" s="57"/>
      <c r="K34" s="57"/>
      <c r="L34" s="58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8.75" customHeigh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4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8.75" customHeight="1" x14ac:dyDescent="0.25">
      <c r="A36" s="59"/>
      <c r="B36" s="29"/>
      <c r="C36" s="29"/>
      <c r="D36" s="60"/>
      <c r="E36" s="60"/>
      <c r="F36" s="60"/>
      <c r="G36" s="102"/>
      <c r="H36" s="89"/>
      <c r="I36" s="89"/>
      <c r="J36" s="89"/>
      <c r="K36" s="89"/>
      <c r="L36" s="5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8.75" customHeight="1" x14ac:dyDescent="0.25">
      <c r="A37" s="29"/>
      <c r="B37" s="29"/>
      <c r="C37" s="29"/>
      <c r="D37" s="59"/>
      <c r="E37" s="59"/>
      <c r="F37" s="59"/>
      <c r="G37" s="103"/>
      <c r="H37" s="89"/>
      <c r="I37" s="89"/>
      <c r="J37" s="89"/>
      <c r="K37" s="89"/>
      <c r="L37" s="61"/>
      <c r="M37" s="59"/>
      <c r="N37" s="5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8.75" customHeight="1" x14ac:dyDescent="0.25">
      <c r="A38" s="29"/>
      <c r="B38" s="29"/>
      <c r="C38" s="29"/>
      <c r="D38" s="60"/>
      <c r="E38" s="60"/>
      <c r="F38" s="60"/>
      <c r="G38" s="102"/>
      <c r="H38" s="89"/>
      <c r="I38" s="89"/>
      <c r="J38" s="89"/>
      <c r="K38" s="89"/>
      <c r="L38" s="5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8.75" customHeight="1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4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8.75" customHeight="1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4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8.75" customHeight="1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4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8.75" customHeight="1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4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8.75" customHeight="1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4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8.75" customHeight="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4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8.75" customHeight="1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4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8.75" customHeight="1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4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8.75" customHeight="1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4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8.75" customHeight="1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4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8.75" customHeight="1" x14ac:dyDescent="0.3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4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8.75" customHeight="1" x14ac:dyDescent="0.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4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8.75" customHeight="1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4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8.75" customHeight="1" x14ac:dyDescent="0.3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4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8.75" customHeight="1" x14ac:dyDescent="0.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4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8.75" customHeight="1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4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8.75" customHeight="1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4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8.75" customHeight="1" x14ac:dyDescent="0.3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4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8.75" customHeight="1" x14ac:dyDescent="0.3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4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8.75" customHeight="1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4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8.75" customHeight="1" x14ac:dyDescent="0.3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4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8.75" customHeight="1" x14ac:dyDescent="0.3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4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8.75" customHeight="1" x14ac:dyDescent="0.3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4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8.75" customHeight="1" x14ac:dyDescent="0.3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4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8.75" customHeight="1" x14ac:dyDescent="0.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4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8.75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4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8.7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4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8.75" customHeight="1" x14ac:dyDescent="0.3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4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8.75" customHeight="1" x14ac:dyDescent="0.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4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8.75" customHeight="1" x14ac:dyDescent="0.3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4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8.75" customHeight="1" x14ac:dyDescent="0.3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4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8.75" customHeight="1" x14ac:dyDescent="0.3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4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8.75" customHeight="1" x14ac:dyDescent="0.3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4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8.75" customHeight="1" x14ac:dyDescent="0.3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4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8.75" customHeight="1" x14ac:dyDescent="0.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4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8.75" customHeight="1" x14ac:dyDescent="0.3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4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.75" customHeight="1" x14ac:dyDescent="0.3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4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8.75" customHeight="1" x14ac:dyDescent="0.3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4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8.75" customHeigh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4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8.75" customHeight="1" x14ac:dyDescent="0.3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4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.75" customHeight="1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4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.75" customHeight="1" x14ac:dyDescent="0.3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4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8.75" customHeight="1" x14ac:dyDescent="0.3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4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8.75" customHeight="1" x14ac:dyDescent="0.3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4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8.75" customHeight="1" x14ac:dyDescent="0.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4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8.75" customHeight="1" x14ac:dyDescent="0.3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4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8.75" customHeight="1" x14ac:dyDescent="0.3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4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8.75" customHeight="1" x14ac:dyDescent="0.3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4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8.75" customHeight="1" x14ac:dyDescent="0.3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4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8.75" customHeight="1" x14ac:dyDescent="0.3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4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8.75" customHeight="1" x14ac:dyDescent="0.3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4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8.75" customHeight="1" x14ac:dyDescent="0.3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4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8.75" customHeight="1" x14ac:dyDescent="0.3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4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8.75" customHeight="1" x14ac:dyDescent="0.3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4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8.75" customHeight="1" x14ac:dyDescent="0.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4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8.75" customHeight="1" x14ac:dyDescent="0.3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4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8.75" customHeight="1" x14ac:dyDescent="0.3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4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8.75" customHeight="1" x14ac:dyDescent="0.3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4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8.75" customHeight="1" x14ac:dyDescent="0.3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4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8.75" customHeight="1" x14ac:dyDescent="0.3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4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8.75" customHeight="1" x14ac:dyDescent="0.3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4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8.75" customHeight="1" x14ac:dyDescent="0.3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8.75" customHeight="1" x14ac:dyDescent="0.3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8.75" customHeight="1" x14ac:dyDescent="0.3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8.75" customHeight="1" x14ac:dyDescent="0.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8.75" customHeight="1" x14ac:dyDescent="0.3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8.75" customHeight="1" x14ac:dyDescent="0.3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8.75" customHeight="1" x14ac:dyDescent="0.3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8.75" customHeight="1" x14ac:dyDescent="0.3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8.75" customHeight="1" x14ac:dyDescent="0.3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8.75" customHeight="1" x14ac:dyDescent="0.3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8.75" customHeight="1" x14ac:dyDescent="0.3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8.75" customHeight="1" x14ac:dyDescent="0.3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8.75" customHeight="1" x14ac:dyDescent="0.3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8.75" customHeight="1" x14ac:dyDescent="0.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8.75" customHeight="1" x14ac:dyDescent="0.3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8.75" customHeight="1" x14ac:dyDescent="0.3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8.75" customHeight="1" x14ac:dyDescent="0.3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8.75" customHeight="1" x14ac:dyDescent="0.3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8.75" customHeight="1" x14ac:dyDescent="0.3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8.75" customHeight="1" x14ac:dyDescent="0.3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8.75" customHeight="1" x14ac:dyDescent="0.3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8.75" customHeight="1" x14ac:dyDescent="0.3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8.75" customHeight="1" x14ac:dyDescent="0.3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8.75" customHeight="1" x14ac:dyDescent="0.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8.75" customHeight="1" x14ac:dyDescent="0.3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8.75" customHeight="1" x14ac:dyDescent="0.3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8.75" customHeight="1" x14ac:dyDescent="0.3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8.75" customHeight="1" x14ac:dyDescent="0.3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8.75" customHeight="1" x14ac:dyDescent="0.3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8.75" customHeight="1" x14ac:dyDescent="0.3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8.75" customHeight="1" x14ac:dyDescent="0.3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8.75" customHeight="1" x14ac:dyDescent="0.3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8.75" customHeight="1" x14ac:dyDescent="0.3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8.75" customHeight="1" x14ac:dyDescent="0.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8.75" customHeight="1" x14ac:dyDescent="0.3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8.75" customHeight="1" x14ac:dyDescent="0.3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8.75" customHeight="1" x14ac:dyDescent="0.3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8.75" customHeight="1" x14ac:dyDescent="0.3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8.75" customHeight="1" x14ac:dyDescent="0.3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8.75" customHeight="1" x14ac:dyDescent="0.3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8.75" customHeight="1" x14ac:dyDescent="0.3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8.75" customHeight="1" x14ac:dyDescent="0.3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8.75" customHeight="1" x14ac:dyDescent="0.3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4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8.75" customHeight="1" x14ac:dyDescent="0.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8.75" customHeight="1" x14ac:dyDescent="0.3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4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8.75" customHeight="1" x14ac:dyDescent="0.3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8.75" customHeight="1" x14ac:dyDescent="0.3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8.75" customHeight="1" x14ac:dyDescent="0.3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4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8.75" customHeight="1" x14ac:dyDescent="0.3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8.75" customHeight="1" x14ac:dyDescent="0.3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4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8.75" customHeight="1" x14ac:dyDescent="0.3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8.75" customHeight="1" x14ac:dyDescent="0.3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8.75" customHeight="1" x14ac:dyDescent="0.3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8.75" customHeight="1" x14ac:dyDescent="0.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8.75" customHeight="1" x14ac:dyDescent="0.3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8.75" customHeight="1" x14ac:dyDescent="0.3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4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8.75" customHeight="1" x14ac:dyDescent="0.3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8.75" customHeight="1" x14ac:dyDescent="0.3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8.75" customHeight="1" x14ac:dyDescent="0.3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4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8.75" customHeight="1" x14ac:dyDescent="0.3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8.75" customHeight="1" x14ac:dyDescent="0.3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4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8.75" customHeight="1" x14ac:dyDescent="0.3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4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8.75" customHeight="1" x14ac:dyDescent="0.3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4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8.75" customHeight="1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4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8.75" customHeight="1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4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8.75" customHeight="1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4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8.75" customHeight="1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4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8.75" customHeight="1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4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8.75" customHeight="1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4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8.75" customHeight="1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4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8.75" customHeight="1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4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8.75" customHeight="1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4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8.75" customHeight="1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4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8.75" customHeight="1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4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8.75" customHeight="1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4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8.75" customHeight="1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4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8.75" customHeight="1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4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8.75" customHeight="1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4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8.75" customHeight="1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4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8.75" customHeight="1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4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8.75" customHeight="1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4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8.75" customHeight="1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4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8.75" customHeight="1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4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8.75" customHeight="1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4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8.75" customHeight="1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4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8.75" customHeight="1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4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8.75" customHeight="1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4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8.75" customHeight="1" x14ac:dyDescent="0.3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4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8.75" customHeight="1" x14ac:dyDescent="0.3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4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8.75" customHeight="1" x14ac:dyDescent="0.3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4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8.75" customHeight="1" x14ac:dyDescent="0.3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4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8.75" customHeight="1" x14ac:dyDescent="0.3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4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8.75" customHeight="1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4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8.75" customHeight="1" x14ac:dyDescent="0.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4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8.75" customHeight="1" x14ac:dyDescent="0.3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4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8.75" customHeight="1" x14ac:dyDescent="0.3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4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8.75" customHeight="1" x14ac:dyDescent="0.3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4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8.75" customHeight="1" x14ac:dyDescent="0.3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4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8.75" customHeight="1" x14ac:dyDescent="0.3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4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8.75" customHeight="1" x14ac:dyDescent="0.3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4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8.75" customHeight="1" x14ac:dyDescent="0.3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4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8.75" customHeight="1" x14ac:dyDescent="0.3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4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8.75" customHeight="1" x14ac:dyDescent="0.3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4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8.75" customHeight="1" x14ac:dyDescent="0.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4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8.75" customHeight="1" x14ac:dyDescent="0.3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4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8.75" customHeight="1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4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8.75" customHeight="1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4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8.75" customHeight="1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4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8.75" customHeight="1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4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8.75" customHeight="1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4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8.75" customHeight="1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4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8.75" customHeight="1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4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8.75" customHeight="1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4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8.75" customHeight="1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4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8.75" customHeight="1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4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8.75" customHeight="1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4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8.75" customHeight="1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4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8.75" customHeight="1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4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8.75" customHeight="1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4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8.75" customHeight="1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4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8.75" customHeight="1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4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8.75" customHeight="1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4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8.75" customHeigh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4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8.75" customHeight="1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4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8.75" customHeight="1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4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8.75" customHeight="1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4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8.75" customHeight="1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4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8.75" customHeight="1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4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8.75" customHeight="1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4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8.75" customHeight="1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4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8.75" customHeight="1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4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8.75" customHeight="1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4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8.75" customHeight="1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4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8.75" customHeight="1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4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8.75" customHeight="1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4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8.75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4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8.75" customHeight="1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4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8.75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4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8.75" customHeight="1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4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8.75" customHeight="1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4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8.75" customHeight="1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4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8.75" customHeight="1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4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8.75" customHeight="1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4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8.75" customHeight="1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4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8.75" customHeight="1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4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8.75" customHeight="1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4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8.75" customHeight="1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4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8.75" customHeight="1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4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8.75" customHeight="1" x14ac:dyDescent="0.3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4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8.75" customHeight="1" x14ac:dyDescent="0.3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4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8.75" customHeight="1" x14ac:dyDescent="0.3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4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8.75" customHeight="1" x14ac:dyDescent="0.3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4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8.75" customHeight="1" x14ac:dyDescent="0.3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4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8.75" customHeight="1" x14ac:dyDescent="0.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4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8.75" customHeight="1" x14ac:dyDescent="0.3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4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8.75" customHeight="1" x14ac:dyDescent="0.3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4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8.75" customHeight="1" x14ac:dyDescent="0.3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4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8.75" customHeight="1" x14ac:dyDescent="0.3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4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8.75" customHeight="1" x14ac:dyDescent="0.3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4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8.75" customHeight="1" x14ac:dyDescent="0.3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4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8.75" customHeight="1" x14ac:dyDescent="0.3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4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8.75" customHeight="1" x14ac:dyDescent="0.3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4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8.75" customHeight="1" x14ac:dyDescent="0.3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4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8.75" customHeight="1" x14ac:dyDescent="0.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4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8.75" customHeight="1" x14ac:dyDescent="0.3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4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8.75" customHeight="1" x14ac:dyDescent="0.3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4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8.75" customHeight="1" x14ac:dyDescent="0.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4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8.75" customHeight="1" x14ac:dyDescent="0.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4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8.75" customHeight="1" x14ac:dyDescent="0.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4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8.75" customHeight="1" x14ac:dyDescent="0.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4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8.75" customHeight="1" x14ac:dyDescent="0.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4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8.75" customHeight="1" x14ac:dyDescent="0.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4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8.75" customHeight="1" x14ac:dyDescent="0.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4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8.75" customHeight="1" x14ac:dyDescent="0.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4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8.75" customHeight="1" x14ac:dyDescent="0.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4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8.75" customHeight="1" x14ac:dyDescent="0.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4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8.75" customHeight="1" x14ac:dyDescent="0.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4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8.75" customHeight="1" x14ac:dyDescent="0.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4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8.75" customHeight="1" x14ac:dyDescent="0.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4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8.75" customHeight="1" x14ac:dyDescent="0.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4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8.75" customHeight="1" x14ac:dyDescent="0.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4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8.75" customHeight="1" x14ac:dyDescent="0.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4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8.75" customHeight="1" x14ac:dyDescent="0.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4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8.75" customHeight="1" x14ac:dyDescent="0.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4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8.75" customHeight="1" x14ac:dyDescent="0.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4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8.75" customHeight="1" x14ac:dyDescent="0.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4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8.75" customHeight="1" x14ac:dyDescent="0.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4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8.75" customHeight="1" x14ac:dyDescent="0.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4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8.75" customHeight="1" x14ac:dyDescent="0.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4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8.75" customHeight="1" x14ac:dyDescent="0.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4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8.75" customHeight="1" x14ac:dyDescent="0.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4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8.75" customHeight="1" x14ac:dyDescent="0.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4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8.75" customHeight="1" x14ac:dyDescent="0.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4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8.75" customHeight="1" x14ac:dyDescent="0.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4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8.75" customHeight="1" x14ac:dyDescent="0.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4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8.75" customHeight="1" x14ac:dyDescent="0.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4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8.75" customHeight="1" x14ac:dyDescent="0.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4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8.75" customHeight="1" x14ac:dyDescent="0.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4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8.75" customHeight="1" x14ac:dyDescent="0.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4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8.75" customHeight="1" x14ac:dyDescent="0.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4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8.75" customHeight="1" x14ac:dyDescent="0.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4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8.75" customHeight="1" x14ac:dyDescent="0.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4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8.75" customHeight="1" x14ac:dyDescent="0.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4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8.75" customHeight="1" x14ac:dyDescent="0.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4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8.75" customHeight="1" x14ac:dyDescent="0.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4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8.75" customHeight="1" x14ac:dyDescent="0.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4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8.75" customHeight="1" x14ac:dyDescent="0.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4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8.75" customHeight="1" x14ac:dyDescent="0.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4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8.75" customHeight="1" x14ac:dyDescent="0.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4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8.75" customHeight="1" x14ac:dyDescent="0.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4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8.75" customHeight="1" x14ac:dyDescent="0.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4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8.75" customHeight="1" x14ac:dyDescent="0.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4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8.75" customHeight="1" x14ac:dyDescent="0.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4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8.75" customHeight="1" x14ac:dyDescent="0.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4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8.75" customHeight="1" x14ac:dyDescent="0.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4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8.75" customHeight="1" x14ac:dyDescent="0.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4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8.75" customHeight="1" x14ac:dyDescent="0.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4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8.75" customHeight="1" x14ac:dyDescent="0.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4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8.75" customHeight="1" x14ac:dyDescent="0.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4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8.75" customHeight="1" x14ac:dyDescent="0.3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4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8.75" customHeight="1" x14ac:dyDescent="0.3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4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8.75" customHeight="1" x14ac:dyDescent="0.3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4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8.75" customHeight="1" x14ac:dyDescent="0.3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4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8.75" customHeight="1" x14ac:dyDescent="0.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4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8.75" customHeight="1" x14ac:dyDescent="0.3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4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8.75" customHeight="1" x14ac:dyDescent="0.3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4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8.75" customHeight="1" x14ac:dyDescent="0.3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4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8.75" customHeight="1" x14ac:dyDescent="0.3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4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8.75" customHeight="1" x14ac:dyDescent="0.3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4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8.75" customHeight="1" x14ac:dyDescent="0.3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4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8.75" customHeight="1" x14ac:dyDescent="0.3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4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8.75" customHeight="1" x14ac:dyDescent="0.3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4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8.75" customHeight="1" x14ac:dyDescent="0.3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4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8.75" customHeight="1" x14ac:dyDescent="0.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4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8.75" customHeight="1" x14ac:dyDescent="0.3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4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8.75" customHeight="1" x14ac:dyDescent="0.3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4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8.75" customHeight="1" x14ac:dyDescent="0.3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4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8.75" customHeight="1" x14ac:dyDescent="0.3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4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8.75" customHeight="1" x14ac:dyDescent="0.3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4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8.75" customHeight="1" x14ac:dyDescent="0.3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4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8.75" customHeight="1" x14ac:dyDescent="0.3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4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8.75" customHeight="1" x14ac:dyDescent="0.3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4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8.75" customHeight="1" x14ac:dyDescent="0.3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4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8.75" customHeight="1" x14ac:dyDescent="0.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4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8.75" customHeight="1" x14ac:dyDescent="0.3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4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8.75" customHeight="1" x14ac:dyDescent="0.3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4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8.75" customHeight="1" x14ac:dyDescent="0.3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4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8.75" customHeight="1" x14ac:dyDescent="0.3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4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8.75" customHeight="1" x14ac:dyDescent="0.3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4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8.75" customHeight="1" x14ac:dyDescent="0.3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4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8.75" customHeight="1" x14ac:dyDescent="0.3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4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8.75" customHeight="1" x14ac:dyDescent="0.3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4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8.75" customHeight="1" x14ac:dyDescent="0.3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4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8.75" customHeight="1" x14ac:dyDescent="0.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4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8.75" customHeight="1" x14ac:dyDescent="0.3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4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8.75" customHeight="1" x14ac:dyDescent="0.3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4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8.75" customHeight="1" x14ac:dyDescent="0.3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4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8.75" customHeight="1" x14ac:dyDescent="0.3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4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8.75" customHeight="1" x14ac:dyDescent="0.3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4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8.75" customHeight="1" x14ac:dyDescent="0.3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4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8.75" customHeight="1" x14ac:dyDescent="0.3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4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8.75" customHeight="1" x14ac:dyDescent="0.3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4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8.75" customHeight="1" x14ac:dyDescent="0.3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4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8.75" customHeight="1" x14ac:dyDescent="0.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4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8.75" customHeight="1" x14ac:dyDescent="0.3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4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8.75" customHeight="1" x14ac:dyDescent="0.3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4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8.75" customHeight="1" x14ac:dyDescent="0.3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4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8.75" customHeight="1" x14ac:dyDescent="0.3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4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8.75" customHeight="1" x14ac:dyDescent="0.3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4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8.75" customHeight="1" x14ac:dyDescent="0.3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4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8.75" customHeight="1" x14ac:dyDescent="0.3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4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8.75" customHeight="1" x14ac:dyDescent="0.3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4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8.75" customHeight="1" x14ac:dyDescent="0.3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4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8.75" customHeight="1" x14ac:dyDescent="0.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4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8.75" customHeight="1" x14ac:dyDescent="0.3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4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8.75" customHeight="1" x14ac:dyDescent="0.3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4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8.75" customHeight="1" x14ac:dyDescent="0.3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4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8.75" customHeight="1" x14ac:dyDescent="0.3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4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8.75" customHeight="1" x14ac:dyDescent="0.3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4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8.75" customHeight="1" x14ac:dyDescent="0.3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4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8.75" customHeight="1" x14ac:dyDescent="0.3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4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8.75" customHeight="1" x14ac:dyDescent="0.3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4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8.75" customHeight="1" x14ac:dyDescent="0.3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4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8.75" customHeight="1" x14ac:dyDescent="0.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4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8.75" customHeight="1" x14ac:dyDescent="0.3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4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8.75" customHeight="1" x14ac:dyDescent="0.3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4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8.75" customHeight="1" x14ac:dyDescent="0.3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4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8.75" customHeight="1" x14ac:dyDescent="0.3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4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8.75" customHeight="1" x14ac:dyDescent="0.3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4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8.75" customHeight="1" x14ac:dyDescent="0.3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4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8.75" customHeight="1" x14ac:dyDescent="0.3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4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8.75" customHeight="1" x14ac:dyDescent="0.3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4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8.75" customHeight="1" x14ac:dyDescent="0.3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4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8.75" customHeight="1" x14ac:dyDescent="0.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4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8.75" customHeight="1" x14ac:dyDescent="0.3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4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8.75" customHeight="1" x14ac:dyDescent="0.3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4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8.75" customHeight="1" x14ac:dyDescent="0.3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4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8.75" customHeight="1" x14ac:dyDescent="0.3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4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8.75" customHeight="1" x14ac:dyDescent="0.3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4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8.75" customHeight="1" x14ac:dyDescent="0.3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4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8.75" customHeight="1" x14ac:dyDescent="0.3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4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8.75" customHeight="1" x14ac:dyDescent="0.3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4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8.75" customHeight="1" x14ac:dyDescent="0.3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4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8.75" customHeight="1" x14ac:dyDescent="0.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4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8.75" customHeight="1" x14ac:dyDescent="0.3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4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8.75" customHeight="1" x14ac:dyDescent="0.3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4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8.75" customHeight="1" x14ac:dyDescent="0.3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4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8.75" customHeight="1" x14ac:dyDescent="0.3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4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8.75" customHeight="1" x14ac:dyDescent="0.3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4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8.75" customHeight="1" x14ac:dyDescent="0.3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4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8.75" customHeight="1" x14ac:dyDescent="0.3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4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8.75" customHeight="1" x14ac:dyDescent="0.3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4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8.75" customHeight="1" x14ac:dyDescent="0.3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4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8.75" customHeight="1" x14ac:dyDescent="0.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4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8.75" customHeight="1" x14ac:dyDescent="0.3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4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8.75" customHeight="1" x14ac:dyDescent="0.3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4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8.75" customHeight="1" x14ac:dyDescent="0.3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4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8.75" customHeight="1" x14ac:dyDescent="0.3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4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8.75" customHeight="1" x14ac:dyDescent="0.3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4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8.75" customHeight="1" x14ac:dyDescent="0.3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4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8.75" customHeight="1" x14ac:dyDescent="0.3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4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8.75" customHeight="1" x14ac:dyDescent="0.3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4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8.75" customHeight="1" x14ac:dyDescent="0.3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4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8.75" customHeight="1" x14ac:dyDescent="0.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4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8.75" customHeight="1" x14ac:dyDescent="0.3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4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8.75" customHeight="1" x14ac:dyDescent="0.3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4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8.75" customHeight="1" x14ac:dyDescent="0.3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4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8.75" customHeight="1" x14ac:dyDescent="0.3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4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8.75" customHeight="1" x14ac:dyDescent="0.3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4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8.75" customHeight="1" x14ac:dyDescent="0.3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4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8.75" customHeight="1" x14ac:dyDescent="0.3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4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8.75" customHeight="1" x14ac:dyDescent="0.3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4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8.75" customHeight="1" x14ac:dyDescent="0.3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4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8.75" customHeight="1" x14ac:dyDescent="0.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4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8.75" customHeight="1" x14ac:dyDescent="0.3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4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8.75" customHeight="1" x14ac:dyDescent="0.3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4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8.75" customHeight="1" x14ac:dyDescent="0.3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4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8.75" customHeight="1" x14ac:dyDescent="0.3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4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8.75" customHeight="1" x14ac:dyDescent="0.3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4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8.75" customHeight="1" x14ac:dyDescent="0.3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4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8.75" customHeight="1" x14ac:dyDescent="0.3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4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8.75" customHeight="1" x14ac:dyDescent="0.3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4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8.75" customHeight="1" x14ac:dyDescent="0.3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4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8.75" customHeight="1" x14ac:dyDescent="0.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4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8.75" customHeight="1" x14ac:dyDescent="0.3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4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8.75" customHeight="1" x14ac:dyDescent="0.3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4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8.75" customHeight="1" x14ac:dyDescent="0.3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4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8.75" customHeight="1" x14ac:dyDescent="0.3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4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8.75" customHeight="1" x14ac:dyDescent="0.3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4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8.75" customHeight="1" x14ac:dyDescent="0.3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4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8.75" customHeight="1" x14ac:dyDescent="0.3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4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8.75" customHeight="1" x14ac:dyDescent="0.3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4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8.75" customHeight="1" x14ac:dyDescent="0.3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4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8.75" customHeight="1" x14ac:dyDescent="0.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4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8.75" customHeight="1" x14ac:dyDescent="0.3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4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8.75" customHeight="1" x14ac:dyDescent="0.3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4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8.75" customHeight="1" x14ac:dyDescent="0.3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4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8.75" customHeight="1" x14ac:dyDescent="0.3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4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8.75" customHeight="1" x14ac:dyDescent="0.3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4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8.75" customHeight="1" x14ac:dyDescent="0.3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4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8.75" customHeight="1" x14ac:dyDescent="0.3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4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8.75" customHeight="1" x14ac:dyDescent="0.3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4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8.75" customHeight="1" x14ac:dyDescent="0.3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4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8.75" customHeight="1" x14ac:dyDescent="0.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4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8.75" customHeight="1" x14ac:dyDescent="0.3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4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8.75" customHeight="1" x14ac:dyDescent="0.3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4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8.75" customHeight="1" x14ac:dyDescent="0.3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4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8.75" customHeight="1" x14ac:dyDescent="0.3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4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8.75" customHeight="1" x14ac:dyDescent="0.3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4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8.75" customHeight="1" x14ac:dyDescent="0.3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4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8.75" customHeight="1" x14ac:dyDescent="0.3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4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8.75" customHeight="1" x14ac:dyDescent="0.3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4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8.75" customHeight="1" x14ac:dyDescent="0.3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4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8.75" customHeight="1" x14ac:dyDescent="0.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4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8.75" customHeight="1" x14ac:dyDescent="0.3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4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8.75" customHeight="1" x14ac:dyDescent="0.3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4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8.75" customHeight="1" x14ac:dyDescent="0.3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4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8.75" customHeight="1" x14ac:dyDescent="0.3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4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8.75" customHeight="1" x14ac:dyDescent="0.3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4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8.75" customHeight="1" x14ac:dyDescent="0.3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4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8.75" customHeight="1" x14ac:dyDescent="0.3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4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8.75" customHeight="1" x14ac:dyDescent="0.3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4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8.75" customHeight="1" x14ac:dyDescent="0.3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4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8.75" customHeight="1" x14ac:dyDescent="0.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4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8.75" customHeight="1" x14ac:dyDescent="0.3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4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8.75" customHeight="1" x14ac:dyDescent="0.3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4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8.75" customHeight="1" x14ac:dyDescent="0.3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4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8.75" customHeight="1" x14ac:dyDescent="0.3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4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8.75" customHeight="1" x14ac:dyDescent="0.3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4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8.75" customHeight="1" x14ac:dyDescent="0.3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4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8.75" customHeight="1" x14ac:dyDescent="0.3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4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8.75" customHeight="1" x14ac:dyDescent="0.3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4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8.75" customHeight="1" x14ac:dyDescent="0.3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4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8.75" customHeight="1" x14ac:dyDescent="0.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4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8.75" customHeight="1" x14ac:dyDescent="0.3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4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8.75" customHeight="1" x14ac:dyDescent="0.3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4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8.75" customHeight="1" x14ac:dyDescent="0.3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4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8.75" customHeight="1" x14ac:dyDescent="0.3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4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8.75" customHeight="1" x14ac:dyDescent="0.3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4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8.75" customHeight="1" x14ac:dyDescent="0.3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4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8.75" customHeight="1" x14ac:dyDescent="0.3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4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8.75" customHeight="1" x14ac:dyDescent="0.3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4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8.75" customHeight="1" x14ac:dyDescent="0.3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4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8.75" customHeight="1" x14ac:dyDescent="0.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4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8.75" customHeight="1" x14ac:dyDescent="0.3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4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8.75" customHeight="1" x14ac:dyDescent="0.3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4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8.75" customHeight="1" x14ac:dyDescent="0.3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4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8.75" customHeight="1" x14ac:dyDescent="0.3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4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8.75" customHeight="1" x14ac:dyDescent="0.3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4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8.75" customHeight="1" x14ac:dyDescent="0.3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4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8.75" customHeight="1" x14ac:dyDescent="0.3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4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8.75" customHeight="1" x14ac:dyDescent="0.3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4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8.75" customHeight="1" x14ac:dyDescent="0.3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4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8.75" customHeight="1" x14ac:dyDescent="0.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4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8.75" customHeight="1" x14ac:dyDescent="0.3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4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8.75" customHeight="1" x14ac:dyDescent="0.3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4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8.75" customHeight="1" x14ac:dyDescent="0.3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4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8.75" customHeight="1" x14ac:dyDescent="0.3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4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8.75" customHeight="1" x14ac:dyDescent="0.3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4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8.75" customHeight="1" x14ac:dyDescent="0.3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4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8.75" customHeight="1" x14ac:dyDescent="0.3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4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8.75" customHeight="1" x14ac:dyDescent="0.3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4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8.75" customHeight="1" x14ac:dyDescent="0.3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4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8.75" customHeight="1" x14ac:dyDescent="0.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4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8.75" customHeight="1" x14ac:dyDescent="0.3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4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8.75" customHeight="1" x14ac:dyDescent="0.3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4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8.75" customHeight="1" x14ac:dyDescent="0.3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4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8.75" customHeight="1" x14ac:dyDescent="0.3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4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8.75" customHeight="1" x14ac:dyDescent="0.3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4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8.75" customHeight="1" x14ac:dyDescent="0.3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4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8.75" customHeight="1" x14ac:dyDescent="0.3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4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8.75" customHeight="1" x14ac:dyDescent="0.3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4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8.75" customHeight="1" x14ac:dyDescent="0.3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4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8.75" customHeight="1" x14ac:dyDescent="0.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4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8.75" customHeight="1" x14ac:dyDescent="0.3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4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8.75" customHeight="1" x14ac:dyDescent="0.3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4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8.75" customHeight="1" x14ac:dyDescent="0.3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4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8.75" customHeight="1" x14ac:dyDescent="0.3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4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8.75" customHeight="1" x14ac:dyDescent="0.3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4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8.75" customHeight="1" x14ac:dyDescent="0.3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4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8.75" customHeight="1" x14ac:dyDescent="0.3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4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8.75" customHeight="1" x14ac:dyDescent="0.3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4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8.75" customHeight="1" x14ac:dyDescent="0.3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4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8.75" customHeight="1" x14ac:dyDescent="0.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4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8.75" customHeight="1" x14ac:dyDescent="0.3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4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8.75" customHeight="1" x14ac:dyDescent="0.3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4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8.75" customHeight="1" x14ac:dyDescent="0.3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4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8.75" customHeight="1" x14ac:dyDescent="0.3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4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8.75" customHeight="1" x14ac:dyDescent="0.3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4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8.75" customHeight="1" x14ac:dyDescent="0.3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4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8.75" customHeight="1" x14ac:dyDescent="0.3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4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8.75" customHeight="1" x14ac:dyDescent="0.3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4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8.75" customHeight="1" x14ac:dyDescent="0.3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4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8.75" customHeight="1" x14ac:dyDescent="0.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4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8.75" customHeight="1" x14ac:dyDescent="0.3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4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8.75" customHeight="1" x14ac:dyDescent="0.3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4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8.75" customHeight="1" x14ac:dyDescent="0.3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4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8.75" customHeight="1" x14ac:dyDescent="0.3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4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8.75" customHeight="1" x14ac:dyDescent="0.3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4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8.75" customHeight="1" x14ac:dyDescent="0.3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4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8.75" customHeight="1" x14ac:dyDescent="0.3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4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8.75" customHeight="1" x14ac:dyDescent="0.3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4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8.75" customHeight="1" x14ac:dyDescent="0.3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4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8.75" customHeight="1" x14ac:dyDescent="0.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4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8.75" customHeight="1" x14ac:dyDescent="0.3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4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8.75" customHeight="1" x14ac:dyDescent="0.3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4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8.75" customHeight="1" x14ac:dyDescent="0.3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4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8.75" customHeight="1" x14ac:dyDescent="0.3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4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8.75" customHeight="1" x14ac:dyDescent="0.3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4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8.75" customHeight="1" x14ac:dyDescent="0.3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4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8.75" customHeight="1" x14ac:dyDescent="0.3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4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8.75" customHeight="1" x14ac:dyDescent="0.3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4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8.75" customHeight="1" x14ac:dyDescent="0.3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4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8.75" customHeight="1" x14ac:dyDescent="0.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4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8.75" customHeight="1" x14ac:dyDescent="0.3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4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8.75" customHeight="1" x14ac:dyDescent="0.3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4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8.75" customHeight="1" x14ac:dyDescent="0.3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4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8.75" customHeight="1" x14ac:dyDescent="0.3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4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8.75" customHeight="1" x14ac:dyDescent="0.3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4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8.75" customHeight="1" x14ac:dyDescent="0.3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4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8.75" customHeight="1" x14ac:dyDescent="0.3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4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8.75" customHeight="1" x14ac:dyDescent="0.3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4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8.75" customHeight="1" x14ac:dyDescent="0.3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4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8.75" customHeight="1" x14ac:dyDescent="0.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4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8.75" customHeight="1" x14ac:dyDescent="0.3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4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8.75" customHeight="1" x14ac:dyDescent="0.3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4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8.75" customHeight="1" x14ac:dyDescent="0.3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4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8.75" customHeight="1" x14ac:dyDescent="0.3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4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8.75" customHeight="1" x14ac:dyDescent="0.3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4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8.75" customHeight="1" x14ac:dyDescent="0.3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4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8.75" customHeight="1" x14ac:dyDescent="0.3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4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8.75" customHeight="1" x14ac:dyDescent="0.3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4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8.75" customHeight="1" x14ac:dyDescent="0.3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4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8.75" customHeight="1" x14ac:dyDescent="0.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4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8.75" customHeight="1" x14ac:dyDescent="0.3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4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8.75" customHeight="1" x14ac:dyDescent="0.3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4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8.75" customHeight="1" x14ac:dyDescent="0.3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4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8.75" customHeight="1" x14ac:dyDescent="0.3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4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8.75" customHeight="1" x14ac:dyDescent="0.3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4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8.75" customHeight="1" x14ac:dyDescent="0.3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4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8.75" customHeight="1" x14ac:dyDescent="0.3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4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8.75" customHeight="1" x14ac:dyDescent="0.3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4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8.75" customHeight="1" x14ac:dyDescent="0.3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4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8.75" customHeight="1" x14ac:dyDescent="0.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4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8.75" customHeight="1" x14ac:dyDescent="0.3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4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8.75" customHeight="1" x14ac:dyDescent="0.3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4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8.75" customHeight="1" x14ac:dyDescent="0.3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4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8.75" customHeight="1" x14ac:dyDescent="0.3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4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8.75" customHeight="1" x14ac:dyDescent="0.3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4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8.75" customHeight="1" x14ac:dyDescent="0.3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4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8.75" customHeight="1" x14ac:dyDescent="0.3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4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8.75" customHeight="1" x14ac:dyDescent="0.3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4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8.75" customHeight="1" x14ac:dyDescent="0.3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4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8.75" customHeight="1" x14ac:dyDescent="0.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4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8.75" customHeight="1" x14ac:dyDescent="0.3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4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8.75" customHeight="1" x14ac:dyDescent="0.3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4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8.75" customHeight="1" x14ac:dyDescent="0.3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4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8.75" customHeight="1" x14ac:dyDescent="0.3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4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8.75" customHeight="1" x14ac:dyDescent="0.3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4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8.75" customHeight="1" x14ac:dyDescent="0.3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4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8.75" customHeight="1" x14ac:dyDescent="0.3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4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8.75" customHeight="1" x14ac:dyDescent="0.3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4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8.75" customHeight="1" x14ac:dyDescent="0.3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4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8.75" customHeight="1" x14ac:dyDescent="0.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4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8.75" customHeight="1" x14ac:dyDescent="0.3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4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8.75" customHeight="1" x14ac:dyDescent="0.3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4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8.75" customHeight="1" x14ac:dyDescent="0.3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4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8.75" customHeight="1" x14ac:dyDescent="0.3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4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8.75" customHeight="1" x14ac:dyDescent="0.3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4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8.75" customHeight="1" x14ac:dyDescent="0.3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4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8.75" customHeight="1" x14ac:dyDescent="0.3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4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8.75" customHeight="1" x14ac:dyDescent="0.3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4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8.75" customHeight="1" x14ac:dyDescent="0.3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4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8.75" customHeight="1" x14ac:dyDescent="0.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4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8.75" customHeight="1" x14ac:dyDescent="0.3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4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8.75" customHeight="1" x14ac:dyDescent="0.3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4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8.75" customHeight="1" x14ac:dyDescent="0.3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4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8.75" customHeight="1" x14ac:dyDescent="0.3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4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8.75" customHeight="1" x14ac:dyDescent="0.3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4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8.75" customHeight="1" x14ac:dyDescent="0.3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4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8.75" customHeight="1" x14ac:dyDescent="0.3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4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8.75" customHeight="1" x14ac:dyDescent="0.3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4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8.75" customHeight="1" x14ac:dyDescent="0.3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4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8.75" customHeight="1" x14ac:dyDescent="0.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4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8.75" customHeight="1" x14ac:dyDescent="0.3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4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8.75" customHeight="1" x14ac:dyDescent="0.3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4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8.75" customHeight="1" x14ac:dyDescent="0.3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4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8.75" customHeight="1" x14ac:dyDescent="0.3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4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8.75" customHeight="1" x14ac:dyDescent="0.3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4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8.75" customHeight="1" x14ac:dyDescent="0.3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4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8.75" customHeight="1" x14ac:dyDescent="0.3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4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8.75" customHeight="1" x14ac:dyDescent="0.3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4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8.75" customHeight="1" x14ac:dyDescent="0.3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4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8.75" customHeight="1" x14ac:dyDescent="0.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4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8.75" customHeight="1" x14ac:dyDescent="0.3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4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8.75" customHeight="1" x14ac:dyDescent="0.3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4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8.75" customHeight="1" x14ac:dyDescent="0.3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4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8.75" customHeight="1" x14ac:dyDescent="0.3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4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8.75" customHeight="1" x14ac:dyDescent="0.3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4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8.75" customHeight="1" x14ac:dyDescent="0.3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4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8.75" customHeight="1" x14ac:dyDescent="0.3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4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8.75" customHeight="1" x14ac:dyDescent="0.3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4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8.75" customHeight="1" x14ac:dyDescent="0.3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4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8.75" customHeight="1" x14ac:dyDescent="0.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4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8.75" customHeight="1" x14ac:dyDescent="0.3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4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8.75" customHeight="1" x14ac:dyDescent="0.3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4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8.75" customHeight="1" x14ac:dyDescent="0.3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4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8.75" customHeight="1" x14ac:dyDescent="0.3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4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8.75" customHeight="1" x14ac:dyDescent="0.3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4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8.75" customHeight="1" x14ac:dyDescent="0.3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4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8.75" customHeight="1" x14ac:dyDescent="0.3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4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8.75" customHeight="1" x14ac:dyDescent="0.3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4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8.75" customHeight="1" x14ac:dyDescent="0.3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4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8.75" customHeight="1" x14ac:dyDescent="0.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4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8.75" customHeight="1" x14ac:dyDescent="0.3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4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8.75" customHeight="1" x14ac:dyDescent="0.3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4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8.75" customHeight="1" x14ac:dyDescent="0.3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4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8.75" customHeight="1" x14ac:dyDescent="0.3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4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8.75" customHeight="1" x14ac:dyDescent="0.3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4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8.75" customHeight="1" x14ac:dyDescent="0.3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4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8.75" customHeight="1" x14ac:dyDescent="0.3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4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8.75" customHeight="1" x14ac:dyDescent="0.3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4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8.75" customHeight="1" x14ac:dyDescent="0.3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4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8.75" customHeight="1" x14ac:dyDescent="0.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4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8.75" customHeight="1" x14ac:dyDescent="0.3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4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8.75" customHeight="1" x14ac:dyDescent="0.3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4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8.75" customHeight="1" x14ac:dyDescent="0.3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4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8.75" customHeight="1" x14ac:dyDescent="0.3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4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8.75" customHeight="1" x14ac:dyDescent="0.3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4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8.75" customHeight="1" x14ac:dyDescent="0.3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4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8.75" customHeight="1" x14ac:dyDescent="0.3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4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8.75" customHeight="1" x14ac:dyDescent="0.3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4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8.75" customHeight="1" x14ac:dyDescent="0.3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4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8.75" customHeight="1" x14ac:dyDescent="0.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4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8.75" customHeight="1" x14ac:dyDescent="0.3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4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8.75" customHeight="1" x14ac:dyDescent="0.3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4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8.75" customHeight="1" x14ac:dyDescent="0.3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4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8.75" customHeight="1" x14ac:dyDescent="0.3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4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8.75" customHeight="1" x14ac:dyDescent="0.3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4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8.75" customHeight="1" x14ac:dyDescent="0.3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4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8.75" customHeight="1" x14ac:dyDescent="0.3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4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8.75" customHeight="1" x14ac:dyDescent="0.3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4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8.75" customHeight="1" x14ac:dyDescent="0.3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4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8.75" customHeight="1" x14ac:dyDescent="0.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4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8.75" customHeight="1" x14ac:dyDescent="0.3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4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8.75" customHeight="1" x14ac:dyDescent="0.3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4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8.75" customHeight="1" x14ac:dyDescent="0.3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4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8.75" customHeight="1" x14ac:dyDescent="0.3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4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8.75" customHeight="1" x14ac:dyDescent="0.3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4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8.75" customHeight="1" x14ac:dyDescent="0.3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4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8.75" customHeight="1" x14ac:dyDescent="0.3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4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8.75" customHeight="1" x14ac:dyDescent="0.3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4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8.75" customHeight="1" x14ac:dyDescent="0.3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4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8.75" customHeight="1" x14ac:dyDescent="0.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4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8.75" customHeight="1" x14ac:dyDescent="0.3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4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8.75" customHeight="1" x14ac:dyDescent="0.3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4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8.75" customHeight="1" x14ac:dyDescent="0.3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4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8.75" customHeight="1" x14ac:dyDescent="0.3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4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8.75" customHeight="1" x14ac:dyDescent="0.3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4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8.75" customHeight="1" x14ac:dyDescent="0.3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4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8.75" customHeight="1" x14ac:dyDescent="0.3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4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8.75" customHeight="1" x14ac:dyDescent="0.3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4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8.75" customHeight="1" x14ac:dyDescent="0.3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4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8.75" customHeight="1" x14ac:dyDescent="0.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4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8.75" customHeight="1" x14ac:dyDescent="0.3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4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8.75" customHeight="1" x14ac:dyDescent="0.3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4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8.75" customHeight="1" x14ac:dyDescent="0.3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4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8.75" customHeight="1" x14ac:dyDescent="0.3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4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8.75" customHeight="1" x14ac:dyDescent="0.3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4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8.75" customHeight="1" x14ac:dyDescent="0.3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4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8.75" customHeight="1" x14ac:dyDescent="0.3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4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8.75" customHeight="1" x14ac:dyDescent="0.3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4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8.75" customHeight="1" x14ac:dyDescent="0.3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4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8.75" customHeight="1" x14ac:dyDescent="0.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4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8.75" customHeight="1" x14ac:dyDescent="0.3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4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8.75" customHeight="1" x14ac:dyDescent="0.3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4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8.75" customHeight="1" x14ac:dyDescent="0.3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4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8.75" customHeight="1" x14ac:dyDescent="0.3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4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8.75" customHeight="1" x14ac:dyDescent="0.3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4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8.75" customHeight="1" x14ac:dyDescent="0.3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4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8.75" customHeight="1" x14ac:dyDescent="0.3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4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8.75" customHeight="1" x14ac:dyDescent="0.3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4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8.75" customHeight="1" x14ac:dyDescent="0.3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4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8.75" customHeight="1" x14ac:dyDescent="0.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4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8.75" customHeight="1" x14ac:dyDescent="0.3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4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8.75" customHeight="1" x14ac:dyDescent="0.3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4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8.75" customHeight="1" x14ac:dyDescent="0.3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4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8.75" customHeight="1" x14ac:dyDescent="0.3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4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8.75" customHeight="1" x14ac:dyDescent="0.3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4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8.75" customHeight="1" x14ac:dyDescent="0.3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4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8.75" customHeight="1" x14ac:dyDescent="0.3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4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8.75" customHeight="1" x14ac:dyDescent="0.3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4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8.75" customHeight="1" x14ac:dyDescent="0.3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4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8.75" customHeight="1" x14ac:dyDescent="0.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4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8.75" customHeight="1" x14ac:dyDescent="0.3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4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8.75" customHeight="1" x14ac:dyDescent="0.3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4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8.75" customHeight="1" x14ac:dyDescent="0.3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4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8.75" customHeight="1" x14ac:dyDescent="0.3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4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8.75" customHeight="1" x14ac:dyDescent="0.3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4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8.75" customHeight="1" x14ac:dyDescent="0.3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4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8.75" customHeight="1" x14ac:dyDescent="0.3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4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8.75" customHeight="1" x14ac:dyDescent="0.3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4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8.75" customHeight="1" x14ac:dyDescent="0.3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4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8.75" customHeight="1" x14ac:dyDescent="0.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4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8.75" customHeight="1" x14ac:dyDescent="0.3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4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8.75" customHeight="1" x14ac:dyDescent="0.3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4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8.75" customHeight="1" x14ac:dyDescent="0.3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4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8.75" customHeight="1" x14ac:dyDescent="0.3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4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8.75" customHeight="1" x14ac:dyDescent="0.3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4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8.75" customHeight="1" x14ac:dyDescent="0.3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4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8.75" customHeight="1" x14ac:dyDescent="0.3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4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8.75" customHeight="1" x14ac:dyDescent="0.3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4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8.75" customHeight="1" x14ac:dyDescent="0.3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4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8.75" customHeight="1" x14ac:dyDescent="0.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4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8.75" customHeight="1" x14ac:dyDescent="0.3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4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8.75" customHeight="1" x14ac:dyDescent="0.3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4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8.75" customHeight="1" x14ac:dyDescent="0.3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4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8.75" customHeight="1" x14ac:dyDescent="0.3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4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8.75" customHeight="1" x14ac:dyDescent="0.3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4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8.75" customHeight="1" x14ac:dyDescent="0.3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4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8.75" customHeight="1" x14ac:dyDescent="0.3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4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8.75" customHeight="1" x14ac:dyDescent="0.3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4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8.75" customHeight="1" x14ac:dyDescent="0.3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4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8.75" customHeight="1" x14ac:dyDescent="0.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4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8.75" customHeight="1" x14ac:dyDescent="0.3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4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8.75" customHeight="1" x14ac:dyDescent="0.3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4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8.75" customHeight="1" x14ac:dyDescent="0.3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4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8.75" customHeight="1" x14ac:dyDescent="0.3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4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8.75" customHeight="1" x14ac:dyDescent="0.3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4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8.75" customHeight="1" x14ac:dyDescent="0.3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4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8.75" customHeight="1" x14ac:dyDescent="0.3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4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8.75" customHeight="1" x14ac:dyDescent="0.3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4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8.75" customHeight="1" x14ac:dyDescent="0.3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4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8.75" customHeight="1" x14ac:dyDescent="0.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4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8.75" customHeight="1" x14ac:dyDescent="0.3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4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8.75" customHeight="1" x14ac:dyDescent="0.3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4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8.75" customHeight="1" x14ac:dyDescent="0.3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4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8.75" customHeight="1" x14ac:dyDescent="0.3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4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8.75" customHeight="1" x14ac:dyDescent="0.3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4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8.75" customHeight="1" x14ac:dyDescent="0.3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4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8.75" customHeight="1" x14ac:dyDescent="0.3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4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8.75" customHeight="1" x14ac:dyDescent="0.3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4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8.75" customHeight="1" x14ac:dyDescent="0.3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4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8.75" customHeight="1" x14ac:dyDescent="0.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4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8.75" customHeight="1" x14ac:dyDescent="0.3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4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8.75" customHeight="1" x14ac:dyDescent="0.3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4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8.75" customHeight="1" x14ac:dyDescent="0.3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4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8.75" customHeight="1" x14ac:dyDescent="0.3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4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8.75" customHeight="1" x14ac:dyDescent="0.3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4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8.75" customHeight="1" x14ac:dyDescent="0.3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4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8.75" customHeight="1" x14ac:dyDescent="0.3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4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8.75" customHeight="1" x14ac:dyDescent="0.3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4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8.75" customHeight="1" x14ac:dyDescent="0.3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4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8.75" customHeight="1" x14ac:dyDescent="0.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4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8.75" customHeight="1" x14ac:dyDescent="0.3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4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8.75" customHeight="1" x14ac:dyDescent="0.3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4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8.75" customHeight="1" x14ac:dyDescent="0.3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4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8.75" customHeight="1" x14ac:dyDescent="0.3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4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8.75" customHeight="1" x14ac:dyDescent="0.3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4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8.75" customHeight="1" x14ac:dyDescent="0.3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4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8.75" customHeight="1" x14ac:dyDescent="0.3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4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8.75" customHeight="1" x14ac:dyDescent="0.3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4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8.75" customHeight="1" x14ac:dyDescent="0.3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4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8.75" customHeight="1" x14ac:dyDescent="0.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4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8.75" customHeight="1" x14ac:dyDescent="0.3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4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8.75" customHeight="1" x14ac:dyDescent="0.3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4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8.75" customHeight="1" x14ac:dyDescent="0.3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4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8.75" customHeight="1" x14ac:dyDescent="0.3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4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8.75" customHeight="1" x14ac:dyDescent="0.3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4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8.75" customHeight="1" x14ac:dyDescent="0.3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4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8.75" customHeight="1" x14ac:dyDescent="0.3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4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8.75" customHeight="1" x14ac:dyDescent="0.3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4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8.75" customHeight="1" x14ac:dyDescent="0.3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4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8.75" customHeight="1" x14ac:dyDescent="0.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4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8.75" customHeight="1" x14ac:dyDescent="0.3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4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8.75" customHeight="1" x14ac:dyDescent="0.3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4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8.75" customHeight="1" x14ac:dyDescent="0.3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4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8.75" customHeight="1" x14ac:dyDescent="0.3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4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8.75" customHeight="1" x14ac:dyDescent="0.3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4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8.75" customHeight="1" x14ac:dyDescent="0.3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4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8.75" customHeight="1" x14ac:dyDescent="0.3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4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8.75" customHeight="1" x14ac:dyDescent="0.3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4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8.75" customHeight="1" x14ac:dyDescent="0.3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4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8.75" customHeight="1" x14ac:dyDescent="0.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4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8.75" customHeight="1" x14ac:dyDescent="0.3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4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8.75" customHeight="1" x14ac:dyDescent="0.3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4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8.75" customHeight="1" x14ac:dyDescent="0.3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4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8.75" customHeight="1" x14ac:dyDescent="0.3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4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8.75" customHeight="1" x14ac:dyDescent="0.3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4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8.75" customHeight="1" x14ac:dyDescent="0.3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4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8.75" customHeight="1" x14ac:dyDescent="0.3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4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8.75" customHeight="1" x14ac:dyDescent="0.3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4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8.75" customHeight="1" x14ac:dyDescent="0.3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4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8.75" customHeight="1" x14ac:dyDescent="0.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4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8.75" customHeight="1" x14ac:dyDescent="0.3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4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8.75" customHeight="1" x14ac:dyDescent="0.3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4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8.75" customHeight="1" x14ac:dyDescent="0.3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4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8.75" customHeight="1" x14ac:dyDescent="0.3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4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8.75" customHeight="1" x14ac:dyDescent="0.3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4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8.75" customHeight="1" x14ac:dyDescent="0.3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4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8.75" customHeight="1" x14ac:dyDescent="0.3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4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8.75" customHeight="1" x14ac:dyDescent="0.3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4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8.75" customHeight="1" x14ac:dyDescent="0.3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4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8.75" customHeight="1" x14ac:dyDescent="0.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4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8.75" customHeight="1" x14ac:dyDescent="0.3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4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8.75" customHeight="1" x14ac:dyDescent="0.3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4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8.75" customHeight="1" x14ac:dyDescent="0.3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4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8.75" customHeight="1" x14ac:dyDescent="0.3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4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8.75" customHeight="1" x14ac:dyDescent="0.3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4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8.75" customHeight="1" x14ac:dyDescent="0.3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4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8.75" customHeight="1" x14ac:dyDescent="0.3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4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8.75" customHeight="1" x14ac:dyDescent="0.3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4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8.75" customHeight="1" x14ac:dyDescent="0.3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4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8.75" customHeight="1" x14ac:dyDescent="0.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4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8.75" customHeight="1" x14ac:dyDescent="0.3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4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8.75" customHeight="1" x14ac:dyDescent="0.3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4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8.75" customHeight="1" x14ac:dyDescent="0.3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4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8.75" customHeight="1" x14ac:dyDescent="0.3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4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8.75" customHeight="1" x14ac:dyDescent="0.3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4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8.75" customHeight="1" x14ac:dyDescent="0.3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4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8.75" customHeight="1" x14ac:dyDescent="0.3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4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8.75" customHeight="1" x14ac:dyDescent="0.3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4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8.75" customHeight="1" x14ac:dyDescent="0.3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4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8.75" customHeight="1" x14ac:dyDescent="0.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4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8.75" customHeight="1" x14ac:dyDescent="0.3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4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8.75" customHeight="1" x14ac:dyDescent="0.3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4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8.75" customHeight="1" x14ac:dyDescent="0.3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4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8.75" customHeight="1" x14ac:dyDescent="0.3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4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8.75" customHeight="1" x14ac:dyDescent="0.3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4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8.75" customHeight="1" x14ac:dyDescent="0.3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4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8.75" customHeight="1" x14ac:dyDescent="0.3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4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8.75" customHeight="1" x14ac:dyDescent="0.3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4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8.75" customHeight="1" x14ac:dyDescent="0.3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4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8.75" customHeight="1" x14ac:dyDescent="0.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4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8.75" customHeight="1" x14ac:dyDescent="0.3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4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8.75" customHeight="1" x14ac:dyDescent="0.3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4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8.75" customHeight="1" x14ac:dyDescent="0.3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4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8.75" customHeight="1" x14ac:dyDescent="0.3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4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8.75" customHeight="1" x14ac:dyDescent="0.3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4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8.75" customHeight="1" x14ac:dyDescent="0.3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4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8.75" customHeight="1" x14ac:dyDescent="0.3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4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8.75" customHeight="1" x14ac:dyDescent="0.3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4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8.75" customHeight="1" x14ac:dyDescent="0.3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4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8.75" customHeight="1" x14ac:dyDescent="0.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4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8.75" customHeight="1" x14ac:dyDescent="0.3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4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8.75" customHeight="1" x14ac:dyDescent="0.3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4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8.75" customHeight="1" x14ac:dyDescent="0.3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4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8.75" customHeight="1" x14ac:dyDescent="0.3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4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8.75" customHeight="1" x14ac:dyDescent="0.3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4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8.75" customHeight="1" x14ac:dyDescent="0.3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4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8.75" customHeight="1" x14ac:dyDescent="0.3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4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8.75" customHeight="1" x14ac:dyDescent="0.3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4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8.75" customHeight="1" x14ac:dyDescent="0.3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4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8.75" customHeight="1" x14ac:dyDescent="0.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4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8.75" customHeight="1" x14ac:dyDescent="0.3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4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8.75" customHeight="1" x14ac:dyDescent="0.3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4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8.75" customHeight="1" x14ac:dyDescent="0.3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4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8.75" customHeight="1" x14ac:dyDescent="0.3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4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8.75" customHeight="1" x14ac:dyDescent="0.3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4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8.75" customHeight="1" x14ac:dyDescent="0.3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4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8.75" customHeight="1" x14ac:dyDescent="0.3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4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8.75" customHeight="1" x14ac:dyDescent="0.3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4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8.75" customHeight="1" x14ac:dyDescent="0.3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4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8.75" customHeight="1" x14ac:dyDescent="0.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4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8.75" customHeight="1" x14ac:dyDescent="0.3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4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8.75" customHeight="1" x14ac:dyDescent="0.3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4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8.75" customHeight="1" x14ac:dyDescent="0.3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4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8.75" customHeight="1" x14ac:dyDescent="0.3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4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8.75" customHeight="1" x14ac:dyDescent="0.3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4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8.75" customHeight="1" x14ac:dyDescent="0.3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4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8.75" customHeight="1" x14ac:dyDescent="0.3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4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8.75" customHeight="1" x14ac:dyDescent="0.3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4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8.75" customHeight="1" x14ac:dyDescent="0.3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4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8.75" customHeight="1" x14ac:dyDescent="0.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4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8.75" customHeight="1" x14ac:dyDescent="0.3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4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8.75" customHeight="1" x14ac:dyDescent="0.3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4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8.75" customHeight="1" x14ac:dyDescent="0.3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4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8.75" customHeight="1" x14ac:dyDescent="0.3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4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8.75" customHeight="1" x14ac:dyDescent="0.3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4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8.75" customHeight="1" x14ac:dyDescent="0.3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4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8.75" customHeight="1" x14ac:dyDescent="0.3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4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8.75" customHeight="1" x14ac:dyDescent="0.3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4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8.75" customHeight="1" x14ac:dyDescent="0.3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4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8.75" customHeight="1" x14ac:dyDescent="0.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4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8.75" customHeight="1" x14ac:dyDescent="0.3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4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8.75" customHeight="1" x14ac:dyDescent="0.3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4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8.75" customHeight="1" x14ac:dyDescent="0.3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4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8.75" customHeight="1" x14ac:dyDescent="0.3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4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8.75" customHeight="1" x14ac:dyDescent="0.3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4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8.75" customHeight="1" x14ac:dyDescent="0.3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4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8.75" customHeight="1" x14ac:dyDescent="0.3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4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8.75" customHeight="1" x14ac:dyDescent="0.3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4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8.75" customHeight="1" x14ac:dyDescent="0.3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4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8.75" customHeight="1" x14ac:dyDescent="0.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4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8.75" customHeight="1" x14ac:dyDescent="0.3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4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8.75" customHeight="1" x14ac:dyDescent="0.3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4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8.75" customHeight="1" x14ac:dyDescent="0.3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4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8.75" customHeight="1" x14ac:dyDescent="0.3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4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8.75" customHeight="1" x14ac:dyDescent="0.3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4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8.75" customHeight="1" x14ac:dyDescent="0.3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4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8.75" customHeight="1" x14ac:dyDescent="0.3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4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8.75" customHeight="1" x14ac:dyDescent="0.3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4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8.75" customHeight="1" x14ac:dyDescent="0.3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4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8.75" customHeight="1" x14ac:dyDescent="0.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4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8.75" customHeight="1" x14ac:dyDescent="0.3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4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8.75" customHeight="1" x14ac:dyDescent="0.3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4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8.75" customHeight="1" x14ac:dyDescent="0.3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4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8.75" customHeight="1" x14ac:dyDescent="0.3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4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8.75" customHeight="1" x14ac:dyDescent="0.3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4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8.75" customHeight="1" x14ac:dyDescent="0.3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4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8.75" customHeight="1" x14ac:dyDescent="0.3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4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8.75" customHeight="1" x14ac:dyDescent="0.3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4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8.75" customHeight="1" x14ac:dyDescent="0.3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4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8.75" customHeight="1" x14ac:dyDescent="0.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4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8.75" customHeight="1" x14ac:dyDescent="0.3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4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8.75" customHeight="1" x14ac:dyDescent="0.3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4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8.75" customHeight="1" x14ac:dyDescent="0.3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4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8.75" customHeight="1" x14ac:dyDescent="0.3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4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8.75" customHeight="1" x14ac:dyDescent="0.3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4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8.75" customHeight="1" x14ac:dyDescent="0.3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4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8.75" customHeight="1" x14ac:dyDescent="0.3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4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8.75" customHeight="1" x14ac:dyDescent="0.3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4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8.75" customHeight="1" x14ac:dyDescent="0.3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4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8.75" customHeight="1" x14ac:dyDescent="0.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4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8.75" customHeight="1" x14ac:dyDescent="0.3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4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8.75" customHeight="1" x14ac:dyDescent="0.3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4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8.75" customHeight="1" x14ac:dyDescent="0.3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4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8.75" customHeight="1" x14ac:dyDescent="0.3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4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8.75" customHeight="1" x14ac:dyDescent="0.3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4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8.75" customHeight="1" x14ac:dyDescent="0.3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4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8.75" customHeight="1" x14ac:dyDescent="0.3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4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8.75" customHeight="1" x14ac:dyDescent="0.3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4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8.75" customHeight="1" x14ac:dyDescent="0.3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4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8.75" customHeight="1" x14ac:dyDescent="0.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4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8.75" customHeight="1" x14ac:dyDescent="0.3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4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8.75" customHeight="1" x14ac:dyDescent="0.3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4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8.75" customHeight="1" x14ac:dyDescent="0.3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4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8.75" customHeight="1" x14ac:dyDescent="0.3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4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8.75" customHeight="1" x14ac:dyDescent="0.3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4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8.75" customHeight="1" x14ac:dyDescent="0.3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4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8.75" customHeight="1" x14ac:dyDescent="0.3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4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16">
    <mergeCell ref="L19:L20"/>
    <mergeCell ref="G36:K36"/>
    <mergeCell ref="G37:K37"/>
    <mergeCell ref="G38:K38"/>
    <mergeCell ref="B19:B20"/>
    <mergeCell ref="I9:J9"/>
    <mergeCell ref="L9:L10"/>
    <mergeCell ref="A1:E1"/>
    <mergeCell ref="F1:K1"/>
    <mergeCell ref="A2:E2"/>
    <mergeCell ref="F2:K2"/>
    <mergeCell ref="F3:K3"/>
    <mergeCell ref="B9:B10"/>
    <mergeCell ref="C9:D9"/>
    <mergeCell ref="E9:F9"/>
    <mergeCell ref="G9:H9"/>
  </mergeCells>
  <printOptions horizontalCentered="1"/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6" workbookViewId="0">
      <selection activeCell="P22" sqref="P22"/>
    </sheetView>
  </sheetViews>
  <sheetFormatPr defaultColWidth="12.6640625" defaultRowHeight="15" customHeight="1" x14ac:dyDescent="0.25"/>
  <cols>
    <col min="1" max="10" width="9.109375" customWidth="1"/>
    <col min="11" max="11" width="4" customWidth="1"/>
    <col min="12" max="12" width="11.33203125" customWidth="1"/>
    <col min="13" max="26" width="9.109375" customWidth="1"/>
  </cols>
  <sheetData>
    <row r="1" spans="1:26" ht="18.75" hidden="1" customHeight="1" x14ac:dyDescent="0.25">
      <c r="A1" s="90" t="s">
        <v>62</v>
      </c>
      <c r="B1" s="89"/>
      <c r="C1" s="89"/>
      <c r="D1" s="89"/>
      <c r="E1" s="89"/>
      <c r="F1" s="90" t="s">
        <v>16</v>
      </c>
      <c r="G1" s="89"/>
      <c r="H1" s="89"/>
      <c r="I1" s="89"/>
      <c r="J1" s="89"/>
      <c r="K1" s="89"/>
      <c r="L1" s="47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8.75" hidden="1" customHeight="1" x14ac:dyDescent="0.3">
      <c r="A2" s="100" t="str">
        <f>'1. Tình hình'!A2:C2</f>
        <v>Trường THCS Phan Bá Phiến</v>
      </c>
      <c r="B2" s="89"/>
      <c r="C2" s="89"/>
      <c r="D2" s="89"/>
      <c r="E2" s="89"/>
      <c r="F2" s="90" t="s">
        <v>17</v>
      </c>
      <c r="G2" s="89"/>
      <c r="H2" s="89"/>
      <c r="I2" s="89"/>
      <c r="J2" s="89"/>
      <c r="K2" s="89"/>
      <c r="L2" s="4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8.25" hidden="1" customHeight="1" x14ac:dyDescent="0.25">
      <c r="A3" s="22"/>
      <c r="B3" s="22"/>
      <c r="C3" s="48" t="s">
        <v>49</v>
      </c>
      <c r="D3" s="22"/>
      <c r="E3" s="22"/>
      <c r="F3" s="101" t="s">
        <v>50</v>
      </c>
      <c r="G3" s="89"/>
      <c r="H3" s="89"/>
      <c r="I3" s="89"/>
      <c r="J3" s="89"/>
      <c r="K3" s="89"/>
      <c r="L3" s="47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6.5" hidden="1" customHeight="1" x14ac:dyDescent="0.25">
      <c r="A4" s="22"/>
      <c r="B4" s="22"/>
      <c r="C4" s="22" t="str">
        <f>"NĂM HỌC "&amp;'Hướng dẫn'!C14</f>
        <v>NĂM HỌC 2025-2026</v>
      </c>
      <c r="D4" s="22"/>
      <c r="E4" s="22"/>
      <c r="F4" s="22"/>
      <c r="G4" s="22"/>
      <c r="H4" s="22"/>
      <c r="I4" s="22"/>
      <c r="J4" s="22"/>
      <c r="K4" s="22"/>
      <c r="L4" s="47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6.5" hidden="1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47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8.75" customHeight="1" x14ac:dyDescent="0.35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4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8.75" customHeight="1" x14ac:dyDescent="0.3">
      <c r="A7" s="28" t="s">
        <v>52</v>
      </c>
      <c r="B7" s="35"/>
      <c r="C7" s="35"/>
      <c r="D7" s="35"/>
      <c r="E7" s="35"/>
      <c r="F7" s="35"/>
      <c r="G7" s="35"/>
      <c r="H7" s="35"/>
      <c r="I7" s="35"/>
      <c r="J7" s="35"/>
      <c r="K7" s="62"/>
      <c r="L7" s="4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8.75" customHeight="1" x14ac:dyDescent="0.3">
      <c r="A8" s="35"/>
      <c r="B8" s="35"/>
      <c r="C8" s="35"/>
      <c r="D8" s="35"/>
      <c r="E8" s="35"/>
      <c r="F8" s="35"/>
      <c r="G8" s="35"/>
      <c r="H8" s="35"/>
      <c r="I8" s="35"/>
      <c r="J8" s="35"/>
      <c r="K8" s="62"/>
      <c r="L8" s="4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8.75" customHeight="1" x14ac:dyDescent="0.3">
      <c r="A9" s="35"/>
      <c r="B9" s="96" t="s">
        <v>23</v>
      </c>
      <c r="C9" s="94" t="s">
        <v>53</v>
      </c>
      <c r="D9" s="95"/>
      <c r="E9" s="94" t="s">
        <v>54</v>
      </c>
      <c r="F9" s="95"/>
      <c r="G9" s="94" t="s">
        <v>55</v>
      </c>
      <c r="H9" s="95"/>
      <c r="I9" s="94" t="s">
        <v>56</v>
      </c>
      <c r="J9" s="95"/>
      <c r="K9" s="35"/>
      <c r="L9" s="99" t="s">
        <v>57</v>
      </c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8.75" customHeight="1" x14ac:dyDescent="0.3">
      <c r="A10" s="35"/>
      <c r="B10" s="97"/>
      <c r="C10" s="42" t="s">
        <v>58</v>
      </c>
      <c r="D10" s="42" t="s">
        <v>59</v>
      </c>
      <c r="E10" s="42" t="s">
        <v>58</v>
      </c>
      <c r="F10" s="42" t="s">
        <v>59</v>
      </c>
      <c r="G10" s="42" t="s">
        <v>58</v>
      </c>
      <c r="H10" s="42" t="s">
        <v>59</v>
      </c>
      <c r="I10" s="42" t="s">
        <v>58</v>
      </c>
      <c r="J10" s="42" t="s">
        <v>59</v>
      </c>
      <c r="K10" s="35"/>
      <c r="L10" s="97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2.5" customHeight="1" x14ac:dyDescent="0.3">
      <c r="A11" s="35"/>
      <c r="B11" s="32">
        <v>6</v>
      </c>
      <c r="C11" s="51"/>
      <c r="D11" s="52" t="str">
        <f t="shared" ref="D11:D14" si="0">IF(C11="","",C11/$L11)</f>
        <v/>
      </c>
      <c r="E11" s="51"/>
      <c r="F11" s="52" t="str">
        <f t="shared" ref="F11:F14" si="1">IF(E11="","",E11/$L11)</f>
        <v/>
      </c>
      <c r="G11" s="51"/>
      <c r="H11" s="52" t="str">
        <f t="shared" ref="H11:H14" si="2">IF(G11="","",G11/$L11)</f>
        <v/>
      </c>
      <c r="I11" s="51"/>
      <c r="J11" s="52" t="str">
        <f t="shared" ref="J11:J14" si="3">IF(I11="","",I11/$L11)</f>
        <v/>
      </c>
      <c r="K11" s="35"/>
      <c r="L11" s="53">
        <f t="shared" ref="L11:L15" si="4">C11+E11+G11+I11</f>
        <v>0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2.5" customHeight="1" x14ac:dyDescent="0.3">
      <c r="A12" s="35"/>
      <c r="B12" s="32">
        <v>7</v>
      </c>
      <c r="C12" s="51"/>
      <c r="D12" s="52" t="str">
        <f t="shared" si="0"/>
        <v/>
      </c>
      <c r="E12" s="51"/>
      <c r="F12" s="52" t="str">
        <f t="shared" si="1"/>
        <v/>
      </c>
      <c r="G12" s="51"/>
      <c r="H12" s="52" t="str">
        <f t="shared" si="2"/>
        <v/>
      </c>
      <c r="I12" s="51"/>
      <c r="J12" s="52" t="str">
        <f t="shared" si="3"/>
        <v/>
      </c>
      <c r="K12" s="35"/>
      <c r="L12" s="53">
        <f t="shared" si="4"/>
        <v>0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22.5" customHeight="1" x14ac:dyDescent="0.3">
      <c r="A13" s="35"/>
      <c r="B13" s="32">
        <v>8</v>
      </c>
      <c r="C13" s="51">
        <v>1</v>
      </c>
      <c r="D13" s="52">
        <f t="shared" si="0"/>
        <v>1</v>
      </c>
      <c r="E13" s="51">
        <v>0</v>
      </c>
      <c r="F13" s="52">
        <f t="shared" si="1"/>
        <v>0</v>
      </c>
      <c r="G13" s="51">
        <v>0</v>
      </c>
      <c r="H13" s="52">
        <f t="shared" si="2"/>
        <v>0</v>
      </c>
      <c r="I13" s="51">
        <v>0</v>
      </c>
      <c r="J13" s="52">
        <f t="shared" si="3"/>
        <v>0</v>
      </c>
      <c r="K13" s="35"/>
      <c r="L13" s="53">
        <v>1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22.5" customHeight="1" x14ac:dyDescent="0.3">
      <c r="A14" s="35"/>
      <c r="B14" s="32">
        <v>9</v>
      </c>
      <c r="C14" s="51"/>
      <c r="D14" s="52" t="str">
        <f t="shared" si="0"/>
        <v/>
      </c>
      <c r="E14" s="51"/>
      <c r="F14" s="52" t="str">
        <f t="shared" si="1"/>
        <v/>
      </c>
      <c r="G14" s="51"/>
      <c r="H14" s="52" t="str">
        <f t="shared" si="2"/>
        <v/>
      </c>
      <c r="I14" s="51"/>
      <c r="J14" s="52" t="str">
        <f t="shared" si="3"/>
        <v/>
      </c>
      <c r="K14" s="35"/>
      <c r="L14" s="53">
        <f t="shared" si="4"/>
        <v>0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32.25" customHeight="1" x14ac:dyDescent="0.3">
      <c r="A15" s="35"/>
      <c r="B15" s="44" t="s">
        <v>37</v>
      </c>
      <c r="C15" s="55">
        <f>SUM(C11:C14)</f>
        <v>1</v>
      </c>
      <c r="D15" s="52">
        <f>IF(C15=0,"",C15/$L15)</f>
        <v>1</v>
      </c>
      <c r="E15" s="55">
        <f>SUM(E11:E14)</f>
        <v>0</v>
      </c>
      <c r="F15" s="52" t="str">
        <f>IF(E15=0,"",E15/$L15)</f>
        <v/>
      </c>
      <c r="G15" s="55">
        <f>SUM(G11:G14)</f>
        <v>0</v>
      </c>
      <c r="H15" s="52" t="str">
        <f>IF(G15=0,"",G15/$L15)</f>
        <v/>
      </c>
      <c r="I15" s="55">
        <f>SUM(I11:I14)</f>
        <v>0</v>
      </c>
      <c r="J15" s="52" t="str">
        <f>IF(I15=0,"",I15/$L15)</f>
        <v/>
      </c>
      <c r="K15" s="28"/>
      <c r="L15" s="53">
        <f t="shared" si="4"/>
        <v>1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8.75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4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8.75" customHeight="1" x14ac:dyDescent="0.3">
      <c r="A17" s="28" t="s">
        <v>60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4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8.75" customHeight="1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4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8.75" customHeight="1" x14ac:dyDescent="0.25">
      <c r="A19" s="41"/>
      <c r="B19" s="96" t="s">
        <v>23</v>
      </c>
      <c r="C19" s="30" t="s">
        <v>61</v>
      </c>
      <c r="D19" s="63"/>
      <c r="E19" s="30" t="s">
        <v>54</v>
      </c>
      <c r="F19" s="63"/>
      <c r="G19" s="30" t="s">
        <v>55</v>
      </c>
      <c r="H19" s="63"/>
      <c r="I19" s="30" t="s">
        <v>56</v>
      </c>
      <c r="J19" s="63"/>
      <c r="K19" s="64"/>
      <c r="L19" s="99" t="s">
        <v>57</v>
      </c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8.75" customHeight="1" x14ac:dyDescent="0.25">
      <c r="A20" s="41"/>
      <c r="B20" s="97"/>
      <c r="C20" s="42" t="s">
        <v>58</v>
      </c>
      <c r="D20" s="42" t="s">
        <v>59</v>
      </c>
      <c r="E20" s="42" t="s">
        <v>58</v>
      </c>
      <c r="F20" s="42" t="s">
        <v>59</v>
      </c>
      <c r="G20" s="42" t="s">
        <v>58</v>
      </c>
      <c r="H20" s="42" t="s">
        <v>59</v>
      </c>
      <c r="I20" s="42" t="s">
        <v>58</v>
      </c>
      <c r="J20" s="42" t="s">
        <v>59</v>
      </c>
      <c r="K20" s="64"/>
      <c r="L20" s="97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23.25" customHeight="1" x14ac:dyDescent="0.35">
      <c r="A21" s="35"/>
      <c r="B21" s="32">
        <v>6</v>
      </c>
      <c r="C21" s="51"/>
      <c r="D21" s="52" t="str">
        <f t="shared" ref="D21:D24" si="5">IF(C21="","",C21/$L21)</f>
        <v/>
      </c>
      <c r="E21" s="51"/>
      <c r="F21" s="52" t="str">
        <f t="shared" ref="F21:F24" si="6">IF(E21="","",E21/$L21)</f>
        <v/>
      </c>
      <c r="G21" s="51"/>
      <c r="H21" s="52" t="str">
        <f t="shared" ref="H21:H24" si="7">IF(G21="","",G21/$L21)</f>
        <v/>
      </c>
      <c r="I21" s="51"/>
      <c r="J21" s="52" t="str">
        <f t="shared" ref="J21:J24" si="8">IF(I21="","",I21/$L21)</f>
        <v/>
      </c>
      <c r="K21" s="64"/>
      <c r="L21" s="53">
        <f t="shared" ref="L21:L24" si="9">C21+E21+G21+I21</f>
        <v>0</v>
      </c>
      <c r="M21" s="65" t="str">
        <f t="shared" ref="M21:M25" si="10">IF(L11=L21,"","Đối chiếu lại tổng số ở bảng xếp loại hạnh kiểm")</f>
        <v/>
      </c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3.25" customHeight="1" x14ac:dyDescent="0.35">
      <c r="A22" s="35"/>
      <c r="B22" s="32">
        <v>7</v>
      </c>
      <c r="C22" s="51"/>
      <c r="D22" s="52" t="str">
        <f t="shared" si="5"/>
        <v/>
      </c>
      <c r="E22" s="51"/>
      <c r="F22" s="52" t="str">
        <f t="shared" si="6"/>
        <v/>
      </c>
      <c r="G22" s="51"/>
      <c r="H22" s="52" t="str">
        <f t="shared" si="7"/>
        <v/>
      </c>
      <c r="I22" s="51"/>
      <c r="J22" s="52" t="str">
        <f t="shared" si="8"/>
        <v/>
      </c>
      <c r="K22" s="64"/>
      <c r="L22" s="53">
        <f t="shared" si="9"/>
        <v>0</v>
      </c>
      <c r="M22" s="65" t="str">
        <f t="shared" si="10"/>
        <v/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3.25" customHeight="1" x14ac:dyDescent="0.35">
      <c r="A23" s="35"/>
      <c r="B23" s="32">
        <v>8</v>
      </c>
      <c r="C23" s="51">
        <v>0</v>
      </c>
      <c r="D23" s="52">
        <f t="shared" si="5"/>
        <v>0</v>
      </c>
      <c r="E23" s="51">
        <v>1</v>
      </c>
      <c r="F23" s="52">
        <f t="shared" si="6"/>
        <v>1</v>
      </c>
      <c r="G23" s="51">
        <v>0</v>
      </c>
      <c r="H23" s="52">
        <f t="shared" si="7"/>
        <v>0</v>
      </c>
      <c r="I23" s="51">
        <v>0</v>
      </c>
      <c r="J23" s="52">
        <f t="shared" si="8"/>
        <v>0</v>
      </c>
      <c r="K23" s="64"/>
      <c r="L23" s="53">
        <v>1</v>
      </c>
      <c r="M23" s="65" t="str">
        <f t="shared" si="10"/>
        <v/>
      </c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3.25" customHeight="1" x14ac:dyDescent="0.35">
      <c r="A24" s="35"/>
      <c r="B24" s="32">
        <v>9</v>
      </c>
      <c r="C24" s="51"/>
      <c r="D24" s="52" t="str">
        <f t="shared" si="5"/>
        <v/>
      </c>
      <c r="E24" s="51"/>
      <c r="F24" s="52" t="str">
        <f t="shared" si="6"/>
        <v/>
      </c>
      <c r="G24" s="51"/>
      <c r="H24" s="52" t="str">
        <f t="shared" si="7"/>
        <v/>
      </c>
      <c r="I24" s="51"/>
      <c r="J24" s="52" t="str">
        <f t="shared" si="8"/>
        <v/>
      </c>
      <c r="K24" s="64"/>
      <c r="L24" s="53">
        <f t="shared" si="9"/>
        <v>0</v>
      </c>
      <c r="M24" s="65" t="str">
        <f t="shared" si="10"/>
        <v/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1.5" customHeight="1" x14ac:dyDescent="0.35">
      <c r="A25" s="35"/>
      <c r="B25" s="44" t="s">
        <v>37</v>
      </c>
      <c r="C25" s="55">
        <f>SUM(C21:C24)</f>
        <v>0</v>
      </c>
      <c r="D25" s="52" t="str">
        <f>IF(C25=0,"",C25/$L25)</f>
        <v/>
      </c>
      <c r="E25" s="55">
        <f>SUM(E21:E24)</f>
        <v>1</v>
      </c>
      <c r="F25" s="52">
        <f>IF(E25=0,"",E25/$L25)</f>
        <v>1</v>
      </c>
      <c r="G25" s="55">
        <f>SUM(G21:G24)</f>
        <v>0</v>
      </c>
      <c r="H25" s="52" t="str">
        <f>IF(G25=0,"",G25/$L25)</f>
        <v/>
      </c>
      <c r="I25" s="55">
        <f>SUM(I21:I24)</f>
        <v>0</v>
      </c>
      <c r="J25" s="52" t="str">
        <f>IF(I25=0,"",I25/$L25)</f>
        <v/>
      </c>
      <c r="K25" s="64"/>
      <c r="L25" s="53">
        <v>1</v>
      </c>
      <c r="M25" s="65" t="str">
        <f t="shared" si="10"/>
        <v/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8.75" customHeight="1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4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8.75" customHeight="1" x14ac:dyDescent="0.3">
      <c r="A27" s="29"/>
      <c r="B27" s="29"/>
      <c r="C27" s="29"/>
      <c r="D27" s="29"/>
      <c r="E27" s="29"/>
      <c r="F27" s="29"/>
      <c r="G27" s="46"/>
      <c r="H27" s="29"/>
      <c r="I27" s="40" t="str">
        <f>'Hướng dẫn'!C17</f>
        <v>Đà Nẵng, ngày 15 tháng 5 năm 2026</v>
      </c>
      <c r="J27" s="29"/>
      <c r="K27" s="29"/>
      <c r="L27" s="56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8.75" customHeight="1" x14ac:dyDescent="0.35">
      <c r="A28" s="26"/>
      <c r="B28" s="25" t="s">
        <v>47</v>
      </c>
      <c r="C28" s="27"/>
      <c r="D28" s="27"/>
      <c r="E28" s="27"/>
      <c r="F28" s="27"/>
      <c r="G28" s="25"/>
      <c r="H28" s="25"/>
      <c r="I28" s="25" t="s">
        <v>48</v>
      </c>
      <c r="J28" s="27"/>
      <c r="K28" s="27"/>
      <c r="L28" s="4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8.75" customHeight="1" x14ac:dyDescent="0.25">
      <c r="A29" s="29"/>
      <c r="B29" s="29"/>
      <c r="C29" s="29"/>
      <c r="D29" s="29"/>
      <c r="E29" s="21"/>
      <c r="F29" s="21"/>
      <c r="G29" s="21"/>
      <c r="H29" s="21"/>
      <c r="I29" s="21"/>
      <c r="J29" s="21"/>
      <c r="K29" s="21"/>
      <c r="L29" s="56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8.7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56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8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56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8.7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56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8.7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5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2.5" customHeight="1" x14ac:dyDescent="0.25">
      <c r="A34" s="57"/>
      <c r="B34" s="57" t="str">
        <f>'Hướng dẫn'!C15</f>
        <v xml:space="preserve">Hồ Triệu Dũng </v>
      </c>
      <c r="C34" s="57"/>
      <c r="D34" s="57"/>
      <c r="E34" s="57"/>
      <c r="F34" s="57"/>
      <c r="G34" s="57"/>
      <c r="H34" s="57"/>
      <c r="I34" s="57" t="str">
        <f>'Hướng dẫn'!C16</f>
        <v>Mai Văn Lực</v>
      </c>
      <c r="J34" s="57"/>
      <c r="K34" s="57"/>
      <c r="L34" s="58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8.75" customHeigh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4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8.75" customHeight="1" x14ac:dyDescent="0.25">
      <c r="A36" s="59"/>
      <c r="B36" s="29"/>
      <c r="C36" s="29"/>
      <c r="D36" s="60"/>
      <c r="E36" s="60"/>
      <c r="F36" s="60"/>
      <c r="G36" s="102"/>
      <c r="H36" s="89"/>
      <c r="I36" s="89"/>
      <c r="J36" s="89"/>
      <c r="K36" s="89"/>
      <c r="L36" s="5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8.75" customHeight="1" x14ac:dyDescent="0.25">
      <c r="A37" s="29"/>
      <c r="B37" s="29"/>
      <c r="C37" s="29"/>
      <c r="D37" s="59"/>
      <c r="E37" s="59"/>
      <c r="F37" s="59"/>
      <c r="G37" s="103"/>
      <c r="H37" s="89"/>
      <c r="I37" s="89"/>
      <c r="J37" s="89"/>
      <c r="K37" s="89"/>
      <c r="L37" s="61"/>
      <c r="M37" s="59"/>
      <c r="N37" s="5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8.75" customHeight="1" x14ac:dyDescent="0.25">
      <c r="A38" s="29"/>
      <c r="B38" s="29"/>
      <c r="C38" s="29"/>
      <c r="D38" s="60"/>
      <c r="E38" s="60"/>
      <c r="F38" s="60"/>
      <c r="G38" s="102"/>
      <c r="H38" s="89"/>
      <c r="I38" s="89"/>
      <c r="J38" s="89"/>
      <c r="K38" s="89"/>
      <c r="L38" s="5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8.75" customHeight="1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4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8.75" customHeight="1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4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8.75" customHeight="1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4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8.75" customHeight="1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4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8.75" customHeight="1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4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8.75" customHeight="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4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8.75" customHeight="1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4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8.75" customHeight="1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4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8.75" customHeight="1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4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8.75" customHeight="1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4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8.75" customHeight="1" x14ac:dyDescent="0.3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4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8.75" customHeight="1" x14ac:dyDescent="0.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4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8.75" customHeight="1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4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8.75" customHeight="1" x14ac:dyDescent="0.3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4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8.75" customHeight="1" x14ac:dyDescent="0.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4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8.75" customHeight="1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4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8.75" customHeight="1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4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8.75" customHeight="1" x14ac:dyDescent="0.3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4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8.75" customHeight="1" x14ac:dyDescent="0.3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4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8.75" customHeight="1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4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8.75" customHeight="1" x14ac:dyDescent="0.3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4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8.75" customHeight="1" x14ac:dyDescent="0.3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4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8.75" customHeight="1" x14ac:dyDescent="0.3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4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8.75" customHeight="1" x14ac:dyDescent="0.3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4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8.75" customHeight="1" x14ac:dyDescent="0.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4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8.75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4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8.7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4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8.75" customHeight="1" x14ac:dyDescent="0.3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4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8.75" customHeight="1" x14ac:dyDescent="0.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4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8.75" customHeight="1" x14ac:dyDescent="0.3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4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8.75" customHeight="1" x14ac:dyDescent="0.3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4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8.75" customHeight="1" x14ac:dyDescent="0.3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4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8.75" customHeight="1" x14ac:dyDescent="0.3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4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8.75" customHeight="1" x14ac:dyDescent="0.3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4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8.75" customHeight="1" x14ac:dyDescent="0.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4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8.75" customHeight="1" x14ac:dyDescent="0.3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4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.75" customHeight="1" x14ac:dyDescent="0.3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4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8.75" customHeight="1" x14ac:dyDescent="0.3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4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8.75" customHeigh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4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8.75" customHeight="1" x14ac:dyDescent="0.3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4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.75" customHeight="1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4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.75" customHeight="1" x14ac:dyDescent="0.3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4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8.75" customHeight="1" x14ac:dyDescent="0.3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4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8.75" customHeight="1" x14ac:dyDescent="0.3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4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8.75" customHeight="1" x14ac:dyDescent="0.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4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8.75" customHeight="1" x14ac:dyDescent="0.3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4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8.75" customHeight="1" x14ac:dyDescent="0.3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4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8.75" customHeight="1" x14ac:dyDescent="0.3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4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8.75" customHeight="1" x14ac:dyDescent="0.3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4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8.75" customHeight="1" x14ac:dyDescent="0.3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4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8.75" customHeight="1" x14ac:dyDescent="0.3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4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8.75" customHeight="1" x14ac:dyDescent="0.3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4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8.75" customHeight="1" x14ac:dyDescent="0.3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4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8.75" customHeight="1" x14ac:dyDescent="0.3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4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8.75" customHeight="1" x14ac:dyDescent="0.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4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8.75" customHeight="1" x14ac:dyDescent="0.3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4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8.75" customHeight="1" x14ac:dyDescent="0.3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4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8.75" customHeight="1" x14ac:dyDescent="0.3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4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8.75" customHeight="1" x14ac:dyDescent="0.3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4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8.75" customHeight="1" x14ac:dyDescent="0.3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4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8.75" customHeight="1" x14ac:dyDescent="0.3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4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8.75" customHeight="1" x14ac:dyDescent="0.3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8.75" customHeight="1" x14ac:dyDescent="0.3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8.75" customHeight="1" x14ac:dyDescent="0.3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8.75" customHeight="1" x14ac:dyDescent="0.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8.75" customHeight="1" x14ac:dyDescent="0.3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8.75" customHeight="1" x14ac:dyDescent="0.3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8.75" customHeight="1" x14ac:dyDescent="0.3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8.75" customHeight="1" x14ac:dyDescent="0.3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8.75" customHeight="1" x14ac:dyDescent="0.3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8.75" customHeight="1" x14ac:dyDescent="0.3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8.75" customHeight="1" x14ac:dyDescent="0.3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8.75" customHeight="1" x14ac:dyDescent="0.3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8.75" customHeight="1" x14ac:dyDescent="0.3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8.75" customHeight="1" x14ac:dyDescent="0.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8.75" customHeight="1" x14ac:dyDescent="0.3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8.75" customHeight="1" x14ac:dyDescent="0.3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8.75" customHeight="1" x14ac:dyDescent="0.3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8.75" customHeight="1" x14ac:dyDescent="0.3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8.75" customHeight="1" x14ac:dyDescent="0.3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8.75" customHeight="1" x14ac:dyDescent="0.3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8.75" customHeight="1" x14ac:dyDescent="0.3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8.75" customHeight="1" x14ac:dyDescent="0.3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8.75" customHeight="1" x14ac:dyDescent="0.3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8.75" customHeight="1" x14ac:dyDescent="0.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8.75" customHeight="1" x14ac:dyDescent="0.3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8.75" customHeight="1" x14ac:dyDescent="0.3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8.75" customHeight="1" x14ac:dyDescent="0.3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8.75" customHeight="1" x14ac:dyDescent="0.3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8.75" customHeight="1" x14ac:dyDescent="0.3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8.75" customHeight="1" x14ac:dyDescent="0.3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8.75" customHeight="1" x14ac:dyDescent="0.3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8.75" customHeight="1" x14ac:dyDescent="0.3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8.75" customHeight="1" x14ac:dyDescent="0.3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8.75" customHeight="1" x14ac:dyDescent="0.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8.75" customHeight="1" x14ac:dyDescent="0.3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8.75" customHeight="1" x14ac:dyDescent="0.3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8.75" customHeight="1" x14ac:dyDescent="0.3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8.75" customHeight="1" x14ac:dyDescent="0.3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8.75" customHeight="1" x14ac:dyDescent="0.3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8.75" customHeight="1" x14ac:dyDescent="0.3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8.75" customHeight="1" x14ac:dyDescent="0.3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8.75" customHeight="1" x14ac:dyDescent="0.3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8.75" customHeight="1" x14ac:dyDescent="0.3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4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8.75" customHeight="1" x14ac:dyDescent="0.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8.75" customHeight="1" x14ac:dyDescent="0.3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4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8.75" customHeight="1" x14ac:dyDescent="0.3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8.75" customHeight="1" x14ac:dyDescent="0.3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8.75" customHeight="1" x14ac:dyDescent="0.3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4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8.75" customHeight="1" x14ac:dyDescent="0.3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8.75" customHeight="1" x14ac:dyDescent="0.3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4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8.75" customHeight="1" x14ac:dyDescent="0.3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8.75" customHeight="1" x14ac:dyDescent="0.3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8.75" customHeight="1" x14ac:dyDescent="0.3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8.75" customHeight="1" x14ac:dyDescent="0.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8.75" customHeight="1" x14ac:dyDescent="0.3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8.75" customHeight="1" x14ac:dyDescent="0.3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4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8.75" customHeight="1" x14ac:dyDescent="0.3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8.75" customHeight="1" x14ac:dyDescent="0.3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8.75" customHeight="1" x14ac:dyDescent="0.3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4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8.75" customHeight="1" x14ac:dyDescent="0.3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8.75" customHeight="1" x14ac:dyDescent="0.3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4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8.75" customHeight="1" x14ac:dyDescent="0.3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4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8.75" customHeight="1" x14ac:dyDescent="0.3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4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8.75" customHeight="1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4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8.75" customHeight="1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4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8.75" customHeight="1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4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8.75" customHeight="1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4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8.75" customHeight="1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4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8.75" customHeight="1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4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8.75" customHeight="1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4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8.75" customHeight="1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4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8.75" customHeight="1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4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8.75" customHeight="1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4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8.75" customHeight="1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4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8.75" customHeight="1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4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8.75" customHeight="1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4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8.75" customHeight="1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4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8.75" customHeight="1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4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8.75" customHeight="1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4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8.75" customHeight="1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4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8.75" customHeight="1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4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8.75" customHeight="1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4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8.75" customHeight="1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4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8.75" customHeight="1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4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8.75" customHeight="1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4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8.75" customHeight="1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4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8.75" customHeight="1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4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8.75" customHeight="1" x14ac:dyDescent="0.3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4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8.75" customHeight="1" x14ac:dyDescent="0.3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4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8.75" customHeight="1" x14ac:dyDescent="0.3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4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8.75" customHeight="1" x14ac:dyDescent="0.3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4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8.75" customHeight="1" x14ac:dyDescent="0.3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4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8.75" customHeight="1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4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8.75" customHeight="1" x14ac:dyDescent="0.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4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8.75" customHeight="1" x14ac:dyDescent="0.3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4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8.75" customHeight="1" x14ac:dyDescent="0.3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4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8.75" customHeight="1" x14ac:dyDescent="0.3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4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8.75" customHeight="1" x14ac:dyDescent="0.3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4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8.75" customHeight="1" x14ac:dyDescent="0.3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4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8.75" customHeight="1" x14ac:dyDescent="0.3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4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8.75" customHeight="1" x14ac:dyDescent="0.3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4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8.75" customHeight="1" x14ac:dyDescent="0.3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4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8.75" customHeight="1" x14ac:dyDescent="0.3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4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8.75" customHeight="1" x14ac:dyDescent="0.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4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8.75" customHeight="1" x14ac:dyDescent="0.3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4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8.75" customHeight="1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4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8.75" customHeight="1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4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8.75" customHeight="1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4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8.75" customHeight="1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4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8.75" customHeight="1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4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8.75" customHeight="1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4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8.75" customHeight="1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4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8.75" customHeight="1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4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8.75" customHeight="1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4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8.75" customHeight="1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4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8.75" customHeight="1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4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8.75" customHeight="1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4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8.75" customHeight="1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4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8.75" customHeight="1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4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8.75" customHeight="1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4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8.75" customHeight="1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4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8.75" customHeight="1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4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8.75" customHeigh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4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8.75" customHeight="1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4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8.75" customHeight="1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4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8.75" customHeight="1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4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8.75" customHeight="1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4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8.75" customHeight="1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4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8.75" customHeight="1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4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8.75" customHeight="1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4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8.75" customHeight="1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4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8.75" customHeight="1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4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8.75" customHeight="1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4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8.75" customHeight="1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4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8.75" customHeight="1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4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8.75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4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8.75" customHeight="1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4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8.75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4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8.75" customHeight="1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4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8.75" customHeight="1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4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8.75" customHeight="1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4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8.75" customHeight="1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4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8.75" customHeight="1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4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8.75" customHeight="1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4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8.75" customHeight="1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4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8.75" customHeight="1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4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8.75" customHeight="1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4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8.75" customHeight="1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4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8.75" customHeight="1" x14ac:dyDescent="0.3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4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8.75" customHeight="1" x14ac:dyDescent="0.3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4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8.75" customHeight="1" x14ac:dyDescent="0.3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4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8.75" customHeight="1" x14ac:dyDescent="0.3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4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8.75" customHeight="1" x14ac:dyDescent="0.3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4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8.75" customHeight="1" x14ac:dyDescent="0.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4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8.75" customHeight="1" x14ac:dyDescent="0.3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4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8.75" customHeight="1" x14ac:dyDescent="0.3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4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8.75" customHeight="1" x14ac:dyDescent="0.3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4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8.75" customHeight="1" x14ac:dyDescent="0.3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4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8.75" customHeight="1" x14ac:dyDescent="0.3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4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8.75" customHeight="1" x14ac:dyDescent="0.3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4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8.75" customHeight="1" x14ac:dyDescent="0.3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4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8.75" customHeight="1" x14ac:dyDescent="0.3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4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8.75" customHeight="1" x14ac:dyDescent="0.3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4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8.75" customHeight="1" x14ac:dyDescent="0.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4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8.75" customHeight="1" x14ac:dyDescent="0.3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4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8.75" customHeight="1" x14ac:dyDescent="0.3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4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8.75" customHeight="1" x14ac:dyDescent="0.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4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8.75" customHeight="1" x14ac:dyDescent="0.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4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8.75" customHeight="1" x14ac:dyDescent="0.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4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8.75" customHeight="1" x14ac:dyDescent="0.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4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8.75" customHeight="1" x14ac:dyDescent="0.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4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8.75" customHeight="1" x14ac:dyDescent="0.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4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8.75" customHeight="1" x14ac:dyDescent="0.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4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8.75" customHeight="1" x14ac:dyDescent="0.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4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8.75" customHeight="1" x14ac:dyDescent="0.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4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8.75" customHeight="1" x14ac:dyDescent="0.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4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8.75" customHeight="1" x14ac:dyDescent="0.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4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8.75" customHeight="1" x14ac:dyDescent="0.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4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8.75" customHeight="1" x14ac:dyDescent="0.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4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8.75" customHeight="1" x14ac:dyDescent="0.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4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8.75" customHeight="1" x14ac:dyDescent="0.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4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8.75" customHeight="1" x14ac:dyDescent="0.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4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8.75" customHeight="1" x14ac:dyDescent="0.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4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8.75" customHeight="1" x14ac:dyDescent="0.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4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8.75" customHeight="1" x14ac:dyDescent="0.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4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8.75" customHeight="1" x14ac:dyDescent="0.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4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8.75" customHeight="1" x14ac:dyDescent="0.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4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8.75" customHeight="1" x14ac:dyDescent="0.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4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8.75" customHeight="1" x14ac:dyDescent="0.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4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8.75" customHeight="1" x14ac:dyDescent="0.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4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8.75" customHeight="1" x14ac:dyDescent="0.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4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8.75" customHeight="1" x14ac:dyDescent="0.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4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8.75" customHeight="1" x14ac:dyDescent="0.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4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8.75" customHeight="1" x14ac:dyDescent="0.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4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8.75" customHeight="1" x14ac:dyDescent="0.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4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8.75" customHeight="1" x14ac:dyDescent="0.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4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8.75" customHeight="1" x14ac:dyDescent="0.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4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8.75" customHeight="1" x14ac:dyDescent="0.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4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8.75" customHeight="1" x14ac:dyDescent="0.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4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8.75" customHeight="1" x14ac:dyDescent="0.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4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8.75" customHeight="1" x14ac:dyDescent="0.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4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8.75" customHeight="1" x14ac:dyDescent="0.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4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8.75" customHeight="1" x14ac:dyDescent="0.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4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8.75" customHeight="1" x14ac:dyDescent="0.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4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8.75" customHeight="1" x14ac:dyDescent="0.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4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8.75" customHeight="1" x14ac:dyDescent="0.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4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8.75" customHeight="1" x14ac:dyDescent="0.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4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8.75" customHeight="1" x14ac:dyDescent="0.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4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8.75" customHeight="1" x14ac:dyDescent="0.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4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8.75" customHeight="1" x14ac:dyDescent="0.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4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8.75" customHeight="1" x14ac:dyDescent="0.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4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8.75" customHeight="1" x14ac:dyDescent="0.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4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8.75" customHeight="1" x14ac:dyDescent="0.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4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8.75" customHeight="1" x14ac:dyDescent="0.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4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8.75" customHeight="1" x14ac:dyDescent="0.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4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8.75" customHeight="1" x14ac:dyDescent="0.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4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8.75" customHeight="1" x14ac:dyDescent="0.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4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8.75" customHeight="1" x14ac:dyDescent="0.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4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8.75" customHeight="1" x14ac:dyDescent="0.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4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8.75" customHeight="1" x14ac:dyDescent="0.3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4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8.75" customHeight="1" x14ac:dyDescent="0.3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4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8.75" customHeight="1" x14ac:dyDescent="0.3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4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8.75" customHeight="1" x14ac:dyDescent="0.3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4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8.75" customHeight="1" x14ac:dyDescent="0.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4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8.75" customHeight="1" x14ac:dyDescent="0.3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4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8.75" customHeight="1" x14ac:dyDescent="0.3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4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8.75" customHeight="1" x14ac:dyDescent="0.3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4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8.75" customHeight="1" x14ac:dyDescent="0.3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4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8.75" customHeight="1" x14ac:dyDescent="0.3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4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8.75" customHeight="1" x14ac:dyDescent="0.3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4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8.75" customHeight="1" x14ac:dyDescent="0.3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4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8.75" customHeight="1" x14ac:dyDescent="0.3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4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8.75" customHeight="1" x14ac:dyDescent="0.3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4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8.75" customHeight="1" x14ac:dyDescent="0.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4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8.75" customHeight="1" x14ac:dyDescent="0.3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4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8.75" customHeight="1" x14ac:dyDescent="0.3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4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8.75" customHeight="1" x14ac:dyDescent="0.3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4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8.75" customHeight="1" x14ac:dyDescent="0.3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4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8.75" customHeight="1" x14ac:dyDescent="0.3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4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8.75" customHeight="1" x14ac:dyDescent="0.3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4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8.75" customHeight="1" x14ac:dyDescent="0.3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4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8.75" customHeight="1" x14ac:dyDescent="0.3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4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8.75" customHeight="1" x14ac:dyDescent="0.3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4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8.75" customHeight="1" x14ac:dyDescent="0.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4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8.75" customHeight="1" x14ac:dyDescent="0.3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4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8.75" customHeight="1" x14ac:dyDescent="0.3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4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8.75" customHeight="1" x14ac:dyDescent="0.3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4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8.75" customHeight="1" x14ac:dyDescent="0.3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4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8.75" customHeight="1" x14ac:dyDescent="0.3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4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8.75" customHeight="1" x14ac:dyDescent="0.3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4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8.75" customHeight="1" x14ac:dyDescent="0.3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4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8.75" customHeight="1" x14ac:dyDescent="0.3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4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8.75" customHeight="1" x14ac:dyDescent="0.3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4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8.75" customHeight="1" x14ac:dyDescent="0.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4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8.75" customHeight="1" x14ac:dyDescent="0.3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4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8.75" customHeight="1" x14ac:dyDescent="0.3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4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8.75" customHeight="1" x14ac:dyDescent="0.3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4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8.75" customHeight="1" x14ac:dyDescent="0.3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4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8.75" customHeight="1" x14ac:dyDescent="0.3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4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8.75" customHeight="1" x14ac:dyDescent="0.3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4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8.75" customHeight="1" x14ac:dyDescent="0.3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4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8.75" customHeight="1" x14ac:dyDescent="0.3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4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8.75" customHeight="1" x14ac:dyDescent="0.3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4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8.75" customHeight="1" x14ac:dyDescent="0.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4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8.75" customHeight="1" x14ac:dyDescent="0.3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4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8.75" customHeight="1" x14ac:dyDescent="0.3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4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8.75" customHeight="1" x14ac:dyDescent="0.3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4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8.75" customHeight="1" x14ac:dyDescent="0.3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4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8.75" customHeight="1" x14ac:dyDescent="0.3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4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8.75" customHeight="1" x14ac:dyDescent="0.3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4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8.75" customHeight="1" x14ac:dyDescent="0.3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4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8.75" customHeight="1" x14ac:dyDescent="0.3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4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8.75" customHeight="1" x14ac:dyDescent="0.3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4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8.75" customHeight="1" x14ac:dyDescent="0.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4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8.75" customHeight="1" x14ac:dyDescent="0.3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4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8.75" customHeight="1" x14ac:dyDescent="0.3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4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8.75" customHeight="1" x14ac:dyDescent="0.3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4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8.75" customHeight="1" x14ac:dyDescent="0.3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4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8.75" customHeight="1" x14ac:dyDescent="0.3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4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8.75" customHeight="1" x14ac:dyDescent="0.3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4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8.75" customHeight="1" x14ac:dyDescent="0.3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4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8.75" customHeight="1" x14ac:dyDescent="0.3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4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8.75" customHeight="1" x14ac:dyDescent="0.3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4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8.75" customHeight="1" x14ac:dyDescent="0.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4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8.75" customHeight="1" x14ac:dyDescent="0.3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4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8.75" customHeight="1" x14ac:dyDescent="0.3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4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8.75" customHeight="1" x14ac:dyDescent="0.3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4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8.75" customHeight="1" x14ac:dyDescent="0.3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4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8.75" customHeight="1" x14ac:dyDescent="0.3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4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8.75" customHeight="1" x14ac:dyDescent="0.3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4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8.75" customHeight="1" x14ac:dyDescent="0.3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4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8.75" customHeight="1" x14ac:dyDescent="0.3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4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8.75" customHeight="1" x14ac:dyDescent="0.3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4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8.75" customHeight="1" x14ac:dyDescent="0.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4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8.75" customHeight="1" x14ac:dyDescent="0.3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4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8.75" customHeight="1" x14ac:dyDescent="0.3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4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8.75" customHeight="1" x14ac:dyDescent="0.3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4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8.75" customHeight="1" x14ac:dyDescent="0.3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4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8.75" customHeight="1" x14ac:dyDescent="0.3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4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8.75" customHeight="1" x14ac:dyDescent="0.3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4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8.75" customHeight="1" x14ac:dyDescent="0.3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4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8.75" customHeight="1" x14ac:dyDescent="0.3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4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8.75" customHeight="1" x14ac:dyDescent="0.3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4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8.75" customHeight="1" x14ac:dyDescent="0.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4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8.75" customHeight="1" x14ac:dyDescent="0.3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4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8.75" customHeight="1" x14ac:dyDescent="0.3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4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8.75" customHeight="1" x14ac:dyDescent="0.3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4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8.75" customHeight="1" x14ac:dyDescent="0.3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4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8.75" customHeight="1" x14ac:dyDescent="0.3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4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8.75" customHeight="1" x14ac:dyDescent="0.3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4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8.75" customHeight="1" x14ac:dyDescent="0.3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4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8.75" customHeight="1" x14ac:dyDescent="0.3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4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8.75" customHeight="1" x14ac:dyDescent="0.3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4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8.75" customHeight="1" x14ac:dyDescent="0.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4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8.75" customHeight="1" x14ac:dyDescent="0.3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4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8.75" customHeight="1" x14ac:dyDescent="0.3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4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8.75" customHeight="1" x14ac:dyDescent="0.3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4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8.75" customHeight="1" x14ac:dyDescent="0.3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4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8.75" customHeight="1" x14ac:dyDescent="0.3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4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8.75" customHeight="1" x14ac:dyDescent="0.3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4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8.75" customHeight="1" x14ac:dyDescent="0.3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4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8.75" customHeight="1" x14ac:dyDescent="0.3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4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8.75" customHeight="1" x14ac:dyDescent="0.3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4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8.75" customHeight="1" x14ac:dyDescent="0.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4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8.75" customHeight="1" x14ac:dyDescent="0.3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4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8.75" customHeight="1" x14ac:dyDescent="0.3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4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8.75" customHeight="1" x14ac:dyDescent="0.3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4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8.75" customHeight="1" x14ac:dyDescent="0.3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4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8.75" customHeight="1" x14ac:dyDescent="0.3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4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8.75" customHeight="1" x14ac:dyDescent="0.3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4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8.75" customHeight="1" x14ac:dyDescent="0.3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4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8.75" customHeight="1" x14ac:dyDescent="0.3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4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8.75" customHeight="1" x14ac:dyDescent="0.3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4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8.75" customHeight="1" x14ac:dyDescent="0.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4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8.75" customHeight="1" x14ac:dyDescent="0.3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4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8.75" customHeight="1" x14ac:dyDescent="0.3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4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8.75" customHeight="1" x14ac:dyDescent="0.3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4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8.75" customHeight="1" x14ac:dyDescent="0.3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4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8.75" customHeight="1" x14ac:dyDescent="0.3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4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8.75" customHeight="1" x14ac:dyDescent="0.3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4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8.75" customHeight="1" x14ac:dyDescent="0.3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4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8.75" customHeight="1" x14ac:dyDescent="0.3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4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8.75" customHeight="1" x14ac:dyDescent="0.3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4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8.75" customHeight="1" x14ac:dyDescent="0.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4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8.75" customHeight="1" x14ac:dyDescent="0.3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4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8.75" customHeight="1" x14ac:dyDescent="0.3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4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8.75" customHeight="1" x14ac:dyDescent="0.3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4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8.75" customHeight="1" x14ac:dyDescent="0.3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4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8.75" customHeight="1" x14ac:dyDescent="0.3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4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8.75" customHeight="1" x14ac:dyDescent="0.3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4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8.75" customHeight="1" x14ac:dyDescent="0.3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4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8.75" customHeight="1" x14ac:dyDescent="0.3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4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8.75" customHeight="1" x14ac:dyDescent="0.3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4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8.75" customHeight="1" x14ac:dyDescent="0.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4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8.75" customHeight="1" x14ac:dyDescent="0.3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4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8.75" customHeight="1" x14ac:dyDescent="0.3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4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8.75" customHeight="1" x14ac:dyDescent="0.3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4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8.75" customHeight="1" x14ac:dyDescent="0.3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4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8.75" customHeight="1" x14ac:dyDescent="0.3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4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8.75" customHeight="1" x14ac:dyDescent="0.3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4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8.75" customHeight="1" x14ac:dyDescent="0.3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4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8.75" customHeight="1" x14ac:dyDescent="0.3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4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8.75" customHeight="1" x14ac:dyDescent="0.3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4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8.75" customHeight="1" x14ac:dyDescent="0.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4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8.75" customHeight="1" x14ac:dyDescent="0.3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4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8.75" customHeight="1" x14ac:dyDescent="0.3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4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8.75" customHeight="1" x14ac:dyDescent="0.3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4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8.75" customHeight="1" x14ac:dyDescent="0.3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4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8.75" customHeight="1" x14ac:dyDescent="0.3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4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8.75" customHeight="1" x14ac:dyDescent="0.3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4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8.75" customHeight="1" x14ac:dyDescent="0.3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4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8.75" customHeight="1" x14ac:dyDescent="0.3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4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8.75" customHeight="1" x14ac:dyDescent="0.3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4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8.75" customHeight="1" x14ac:dyDescent="0.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4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8.75" customHeight="1" x14ac:dyDescent="0.3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4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8.75" customHeight="1" x14ac:dyDescent="0.3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4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8.75" customHeight="1" x14ac:dyDescent="0.3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4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8.75" customHeight="1" x14ac:dyDescent="0.3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4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8.75" customHeight="1" x14ac:dyDescent="0.3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4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8.75" customHeight="1" x14ac:dyDescent="0.3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4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8.75" customHeight="1" x14ac:dyDescent="0.3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4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8.75" customHeight="1" x14ac:dyDescent="0.3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4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8.75" customHeight="1" x14ac:dyDescent="0.3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4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8.75" customHeight="1" x14ac:dyDescent="0.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4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8.75" customHeight="1" x14ac:dyDescent="0.3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4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8.75" customHeight="1" x14ac:dyDescent="0.3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4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8.75" customHeight="1" x14ac:dyDescent="0.3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4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8.75" customHeight="1" x14ac:dyDescent="0.3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4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8.75" customHeight="1" x14ac:dyDescent="0.3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4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8.75" customHeight="1" x14ac:dyDescent="0.3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4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8.75" customHeight="1" x14ac:dyDescent="0.3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4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8.75" customHeight="1" x14ac:dyDescent="0.3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4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8.75" customHeight="1" x14ac:dyDescent="0.3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4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8.75" customHeight="1" x14ac:dyDescent="0.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4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8.75" customHeight="1" x14ac:dyDescent="0.3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4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8.75" customHeight="1" x14ac:dyDescent="0.3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4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8.75" customHeight="1" x14ac:dyDescent="0.3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4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8.75" customHeight="1" x14ac:dyDescent="0.3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4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8.75" customHeight="1" x14ac:dyDescent="0.3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4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8.75" customHeight="1" x14ac:dyDescent="0.3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4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8.75" customHeight="1" x14ac:dyDescent="0.3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4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8.75" customHeight="1" x14ac:dyDescent="0.3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4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8.75" customHeight="1" x14ac:dyDescent="0.3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4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8.75" customHeight="1" x14ac:dyDescent="0.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4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8.75" customHeight="1" x14ac:dyDescent="0.3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4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8.75" customHeight="1" x14ac:dyDescent="0.3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4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8.75" customHeight="1" x14ac:dyDescent="0.3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4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8.75" customHeight="1" x14ac:dyDescent="0.3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4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8.75" customHeight="1" x14ac:dyDescent="0.3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4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8.75" customHeight="1" x14ac:dyDescent="0.3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4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8.75" customHeight="1" x14ac:dyDescent="0.3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4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8.75" customHeight="1" x14ac:dyDescent="0.3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4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8.75" customHeight="1" x14ac:dyDescent="0.3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4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8.75" customHeight="1" x14ac:dyDescent="0.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4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8.75" customHeight="1" x14ac:dyDescent="0.3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4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8.75" customHeight="1" x14ac:dyDescent="0.3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4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8.75" customHeight="1" x14ac:dyDescent="0.3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4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8.75" customHeight="1" x14ac:dyDescent="0.3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4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8.75" customHeight="1" x14ac:dyDescent="0.3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4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8.75" customHeight="1" x14ac:dyDescent="0.3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4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8.75" customHeight="1" x14ac:dyDescent="0.3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4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8.75" customHeight="1" x14ac:dyDescent="0.3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4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8.75" customHeight="1" x14ac:dyDescent="0.3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4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8.75" customHeight="1" x14ac:dyDescent="0.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4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8.75" customHeight="1" x14ac:dyDescent="0.3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4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8.75" customHeight="1" x14ac:dyDescent="0.3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4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8.75" customHeight="1" x14ac:dyDescent="0.3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4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8.75" customHeight="1" x14ac:dyDescent="0.3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4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8.75" customHeight="1" x14ac:dyDescent="0.3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4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8.75" customHeight="1" x14ac:dyDescent="0.3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4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8.75" customHeight="1" x14ac:dyDescent="0.3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4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8.75" customHeight="1" x14ac:dyDescent="0.3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4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8.75" customHeight="1" x14ac:dyDescent="0.3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4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8.75" customHeight="1" x14ac:dyDescent="0.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4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8.75" customHeight="1" x14ac:dyDescent="0.3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4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8.75" customHeight="1" x14ac:dyDescent="0.3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4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8.75" customHeight="1" x14ac:dyDescent="0.3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4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8.75" customHeight="1" x14ac:dyDescent="0.3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4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8.75" customHeight="1" x14ac:dyDescent="0.3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4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8.75" customHeight="1" x14ac:dyDescent="0.3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4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8.75" customHeight="1" x14ac:dyDescent="0.3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4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8.75" customHeight="1" x14ac:dyDescent="0.3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4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8.75" customHeight="1" x14ac:dyDescent="0.3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4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8.75" customHeight="1" x14ac:dyDescent="0.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4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8.75" customHeight="1" x14ac:dyDescent="0.3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4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8.75" customHeight="1" x14ac:dyDescent="0.3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4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8.75" customHeight="1" x14ac:dyDescent="0.3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4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8.75" customHeight="1" x14ac:dyDescent="0.3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4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8.75" customHeight="1" x14ac:dyDescent="0.3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4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8.75" customHeight="1" x14ac:dyDescent="0.3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4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8.75" customHeight="1" x14ac:dyDescent="0.3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4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8.75" customHeight="1" x14ac:dyDescent="0.3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4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8.75" customHeight="1" x14ac:dyDescent="0.3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4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8.75" customHeight="1" x14ac:dyDescent="0.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4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8.75" customHeight="1" x14ac:dyDescent="0.3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4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8.75" customHeight="1" x14ac:dyDescent="0.3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4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8.75" customHeight="1" x14ac:dyDescent="0.3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4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8.75" customHeight="1" x14ac:dyDescent="0.3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4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8.75" customHeight="1" x14ac:dyDescent="0.3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4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8.75" customHeight="1" x14ac:dyDescent="0.3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4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8.75" customHeight="1" x14ac:dyDescent="0.3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4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8.75" customHeight="1" x14ac:dyDescent="0.3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4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8.75" customHeight="1" x14ac:dyDescent="0.3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4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8.75" customHeight="1" x14ac:dyDescent="0.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4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8.75" customHeight="1" x14ac:dyDescent="0.3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4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8.75" customHeight="1" x14ac:dyDescent="0.3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4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8.75" customHeight="1" x14ac:dyDescent="0.3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4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8.75" customHeight="1" x14ac:dyDescent="0.3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4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8.75" customHeight="1" x14ac:dyDescent="0.3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4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8.75" customHeight="1" x14ac:dyDescent="0.3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4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8.75" customHeight="1" x14ac:dyDescent="0.3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4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8.75" customHeight="1" x14ac:dyDescent="0.3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4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8.75" customHeight="1" x14ac:dyDescent="0.3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4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8.75" customHeight="1" x14ac:dyDescent="0.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4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8.75" customHeight="1" x14ac:dyDescent="0.3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4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8.75" customHeight="1" x14ac:dyDescent="0.3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4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8.75" customHeight="1" x14ac:dyDescent="0.3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4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8.75" customHeight="1" x14ac:dyDescent="0.3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4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8.75" customHeight="1" x14ac:dyDescent="0.3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4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8.75" customHeight="1" x14ac:dyDescent="0.3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4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8.75" customHeight="1" x14ac:dyDescent="0.3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4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8.75" customHeight="1" x14ac:dyDescent="0.3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4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8.75" customHeight="1" x14ac:dyDescent="0.3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4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8.75" customHeight="1" x14ac:dyDescent="0.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4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8.75" customHeight="1" x14ac:dyDescent="0.3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4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8.75" customHeight="1" x14ac:dyDescent="0.3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4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8.75" customHeight="1" x14ac:dyDescent="0.3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4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8.75" customHeight="1" x14ac:dyDescent="0.3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4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8.75" customHeight="1" x14ac:dyDescent="0.3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4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8.75" customHeight="1" x14ac:dyDescent="0.3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4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8.75" customHeight="1" x14ac:dyDescent="0.3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4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8.75" customHeight="1" x14ac:dyDescent="0.3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4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8.75" customHeight="1" x14ac:dyDescent="0.3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4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8.75" customHeight="1" x14ac:dyDescent="0.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4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8.75" customHeight="1" x14ac:dyDescent="0.3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4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8.75" customHeight="1" x14ac:dyDescent="0.3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4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8.75" customHeight="1" x14ac:dyDescent="0.3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4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8.75" customHeight="1" x14ac:dyDescent="0.3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4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8.75" customHeight="1" x14ac:dyDescent="0.3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4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8.75" customHeight="1" x14ac:dyDescent="0.3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4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8.75" customHeight="1" x14ac:dyDescent="0.3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4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8.75" customHeight="1" x14ac:dyDescent="0.3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4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8.75" customHeight="1" x14ac:dyDescent="0.3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4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8.75" customHeight="1" x14ac:dyDescent="0.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4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8.75" customHeight="1" x14ac:dyDescent="0.3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4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8.75" customHeight="1" x14ac:dyDescent="0.3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4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8.75" customHeight="1" x14ac:dyDescent="0.3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4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8.75" customHeight="1" x14ac:dyDescent="0.3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4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8.75" customHeight="1" x14ac:dyDescent="0.3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4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8.75" customHeight="1" x14ac:dyDescent="0.3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4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8.75" customHeight="1" x14ac:dyDescent="0.3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4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8.75" customHeight="1" x14ac:dyDescent="0.3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4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8.75" customHeight="1" x14ac:dyDescent="0.3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4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8.75" customHeight="1" x14ac:dyDescent="0.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4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8.75" customHeight="1" x14ac:dyDescent="0.3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4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8.75" customHeight="1" x14ac:dyDescent="0.3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4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8.75" customHeight="1" x14ac:dyDescent="0.3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4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8.75" customHeight="1" x14ac:dyDescent="0.3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4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8.75" customHeight="1" x14ac:dyDescent="0.3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4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8.75" customHeight="1" x14ac:dyDescent="0.3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4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8.75" customHeight="1" x14ac:dyDescent="0.3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4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8.75" customHeight="1" x14ac:dyDescent="0.3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4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8.75" customHeight="1" x14ac:dyDescent="0.3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4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8.75" customHeight="1" x14ac:dyDescent="0.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4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8.75" customHeight="1" x14ac:dyDescent="0.3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4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8.75" customHeight="1" x14ac:dyDescent="0.3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4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8.75" customHeight="1" x14ac:dyDescent="0.3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4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8.75" customHeight="1" x14ac:dyDescent="0.3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4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8.75" customHeight="1" x14ac:dyDescent="0.3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4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8.75" customHeight="1" x14ac:dyDescent="0.3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4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8.75" customHeight="1" x14ac:dyDescent="0.3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4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8.75" customHeight="1" x14ac:dyDescent="0.3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4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8.75" customHeight="1" x14ac:dyDescent="0.3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4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8.75" customHeight="1" x14ac:dyDescent="0.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4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8.75" customHeight="1" x14ac:dyDescent="0.3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4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8.75" customHeight="1" x14ac:dyDescent="0.3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4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8.75" customHeight="1" x14ac:dyDescent="0.3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4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8.75" customHeight="1" x14ac:dyDescent="0.3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4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8.75" customHeight="1" x14ac:dyDescent="0.3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4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8.75" customHeight="1" x14ac:dyDescent="0.3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4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8.75" customHeight="1" x14ac:dyDescent="0.3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4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8.75" customHeight="1" x14ac:dyDescent="0.3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4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8.75" customHeight="1" x14ac:dyDescent="0.3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4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8.75" customHeight="1" x14ac:dyDescent="0.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4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8.75" customHeight="1" x14ac:dyDescent="0.3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4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8.75" customHeight="1" x14ac:dyDescent="0.3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4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8.75" customHeight="1" x14ac:dyDescent="0.3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4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8.75" customHeight="1" x14ac:dyDescent="0.3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4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8.75" customHeight="1" x14ac:dyDescent="0.3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4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8.75" customHeight="1" x14ac:dyDescent="0.3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4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8.75" customHeight="1" x14ac:dyDescent="0.3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4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8.75" customHeight="1" x14ac:dyDescent="0.3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4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8.75" customHeight="1" x14ac:dyDescent="0.3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4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8.75" customHeight="1" x14ac:dyDescent="0.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4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8.75" customHeight="1" x14ac:dyDescent="0.3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4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8.75" customHeight="1" x14ac:dyDescent="0.3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4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8.75" customHeight="1" x14ac:dyDescent="0.3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4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8.75" customHeight="1" x14ac:dyDescent="0.3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4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8.75" customHeight="1" x14ac:dyDescent="0.3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4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8.75" customHeight="1" x14ac:dyDescent="0.3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4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8.75" customHeight="1" x14ac:dyDescent="0.3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4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8.75" customHeight="1" x14ac:dyDescent="0.3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4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8.75" customHeight="1" x14ac:dyDescent="0.3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4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8.75" customHeight="1" x14ac:dyDescent="0.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4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8.75" customHeight="1" x14ac:dyDescent="0.3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4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8.75" customHeight="1" x14ac:dyDescent="0.3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4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8.75" customHeight="1" x14ac:dyDescent="0.3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4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8.75" customHeight="1" x14ac:dyDescent="0.3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4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8.75" customHeight="1" x14ac:dyDescent="0.3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4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8.75" customHeight="1" x14ac:dyDescent="0.3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4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8.75" customHeight="1" x14ac:dyDescent="0.3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4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8.75" customHeight="1" x14ac:dyDescent="0.3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4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8.75" customHeight="1" x14ac:dyDescent="0.3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4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8.75" customHeight="1" x14ac:dyDescent="0.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4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8.75" customHeight="1" x14ac:dyDescent="0.3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4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8.75" customHeight="1" x14ac:dyDescent="0.3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4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8.75" customHeight="1" x14ac:dyDescent="0.3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4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8.75" customHeight="1" x14ac:dyDescent="0.3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4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8.75" customHeight="1" x14ac:dyDescent="0.3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4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8.75" customHeight="1" x14ac:dyDescent="0.3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4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8.75" customHeight="1" x14ac:dyDescent="0.3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4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8.75" customHeight="1" x14ac:dyDescent="0.3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4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8.75" customHeight="1" x14ac:dyDescent="0.3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4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8.75" customHeight="1" x14ac:dyDescent="0.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4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8.75" customHeight="1" x14ac:dyDescent="0.3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4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8.75" customHeight="1" x14ac:dyDescent="0.3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4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8.75" customHeight="1" x14ac:dyDescent="0.3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4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8.75" customHeight="1" x14ac:dyDescent="0.3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4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8.75" customHeight="1" x14ac:dyDescent="0.3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4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8.75" customHeight="1" x14ac:dyDescent="0.3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4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8.75" customHeight="1" x14ac:dyDescent="0.3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4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8.75" customHeight="1" x14ac:dyDescent="0.3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4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8.75" customHeight="1" x14ac:dyDescent="0.3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4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8.75" customHeight="1" x14ac:dyDescent="0.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4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8.75" customHeight="1" x14ac:dyDescent="0.3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4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8.75" customHeight="1" x14ac:dyDescent="0.3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4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8.75" customHeight="1" x14ac:dyDescent="0.3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4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8.75" customHeight="1" x14ac:dyDescent="0.3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4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8.75" customHeight="1" x14ac:dyDescent="0.3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4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8.75" customHeight="1" x14ac:dyDescent="0.3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4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8.75" customHeight="1" x14ac:dyDescent="0.3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4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8.75" customHeight="1" x14ac:dyDescent="0.3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4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8.75" customHeight="1" x14ac:dyDescent="0.3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4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8.75" customHeight="1" x14ac:dyDescent="0.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4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8.75" customHeight="1" x14ac:dyDescent="0.3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4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8.75" customHeight="1" x14ac:dyDescent="0.3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4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8.75" customHeight="1" x14ac:dyDescent="0.3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4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8.75" customHeight="1" x14ac:dyDescent="0.3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4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8.75" customHeight="1" x14ac:dyDescent="0.3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4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8.75" customHeight="1" x14ac:dyDescent="0.3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4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8.75" customHeight="1" x14ac:dyDescent="0.3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4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8.75" customHeight="1" x14ac:dyDescent="0.3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4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8.75" customHeight="1" x14ac:dyDescent="0.3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4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8.75" customHeight="1" x14ac:dyDescent="0.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4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8.75" customHeight="1" x14ac:dyDescent="0.3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4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8.75" customHeight="1" x14ac:dyDescent="0.3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4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8.75" customHeight="1" x14ac:dyDescent="0.3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4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8.75" customHeight="1" x14ac:dyDescent="0.3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4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8.75" customHeight="1" x14ac:dyDescent="0.3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4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8.75" customHeight="1" x14ac:dyDescent="0.3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4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8.75" customHeight="1" x14ac:dyDescent="0.3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4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8.75" customHeight="1" x14ac:dyDescent="0.3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4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8.75" customHeight="1" x14ac:dyDescent="0.3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4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8.75" customHeight="1" x14ac:dyDescent="0.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4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8.75" customHeight="1" x14ac:dyDescent="0.3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4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8.75" customHeight="1" x14ac:dyDescent="0.3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4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8.75" customHeight="1" x14ac:dyDescent="0.3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4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8.75" customHeight="1" x14ac:dyDescent="0.3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4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8.75" customHeight="1" x14ac:dyDescent="0.3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4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8.75" customHeight="1" x14ac:dyDescent="0.3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4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8.75" customHeight="1" x14ac:dyDescent="0.3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4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8.75" customHeight="1" x14ac:dyDescent="0.3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4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8.75" customHeight="1" x14ac:dyDescent="0.3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4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8.75" customHeight="1" x14ac:dyDescent="0.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4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8.75" customHeight="1" x14ac:dyDescent="0.3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4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8.75" customHeight="1" x14ac:dyDescent="0.3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4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8.75" customHeight="1" x14ac:dyDescent="0.3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4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8.75" customHeight="1" x14ac:dyDescent="0.3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4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8.75" customHeight="1" x14ac:dyDescent="0.3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4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8.75" customHeight="1" x14ac:dyDescent="0.3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4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8.75" customHeight="1" x14ac:dyDescent="0.3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4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8.75" customHeight="1" x14ac:dyDescent="0.3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4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8.75" customHeight="1" x14ac:dyDescent="0.3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4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8.75" customHeight="1" x14ac:dyDescent="0.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4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8.75" customHeight="1" x14ac:dyDescent="0.3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4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8.75" customHeight="1" x14ac:dyDescent="0.3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4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8.75" customHeight="1" x14ac:dyDescent="0.3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4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8.75" customHeight="1" x14ac:dyDescent="0.3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4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8.75" customHeight="1" x14ac:dyDescent="0.3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4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8.75" customHeight="1" x14ac:dyDescent="0.3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4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8.75" customHeight="1" x14ac:dyDescent="0.3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4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8.75" customHeight="1" x14ac:dyDescent="0.3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4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8.75" customHeight="1" x14ac:dyDescent="0.3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4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8.75" customHeight="1" x14ac:dyDescent="0.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4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8.75" customHeight="1" x14ac:dyDescent="0.3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4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8.75" customHeight="1" x14ac:dyDescent="0.3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4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8.75" customHeight="1" x14ac:dyDescent="0.3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4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8.75" customHeight="1" x14ac:dyDescent="0.3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4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8.75" customHeight="1" x14ac:dyDescent="0.3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4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8.75" customHeight="1" x14ac:dyDescent="0.3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4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8.75" customHeight="1" x14ac:dyDescent="0.3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4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8.75" customHeight="1" x14ac:dyDescent="0.3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4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8.75" customHeight="1" x14ac:dyDescent="0.3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4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8.75" customHeight="1" x14ac:dyDescent="0.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4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8.75" customHeight="1" x14ac:dyDescent="0.3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4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8.75" customHeight="1" x14ac:dyDescent="0.3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4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8.75" customHeight="1" x14ac:dyDescent="0.3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4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8.75" customHeight="1" x14ac:dyDescent="0.3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4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8.75" customHeight="1" x14ac:dyDescent="0.3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4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8.75" customHeight="1" x14ac:dyDescent="0.3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4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8.75" customHeight="1" x14ac:dyDescent="0.3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4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8.75" customHeight="1" x14ac:dyDescent="0.3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4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8.75" customHeight="1" x14ac:dyDescent="0.3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4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8.75" customHeight="1" x14ac:dyDescent="0.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4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8.75" customHeight="1" x14ac:dyDescent="0.3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4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8.75" customHeight="1" x14ac:dyDescent="0.3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4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8.75" customHeight="1" x14ac:dyDescent="0.3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4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8.75" customHeight="1" x14ac:dyDescent="0.3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4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8.75" customHeight="1" x14ac:dyDescent="0.3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4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8.75" customHeight="1" x14ac:dyDescent="0.3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4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8.75" customHeight="1" x14ac:dyDescent="0.3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4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8.75" customHeight="1" x14ac:dyDescent="0.3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4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8.75" customHeight="1" x14ac:dyDescent="0.3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4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8.75" customHeight="1" x14ac:dyDescent="0.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4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8.75" customHeight="1" x14ac:dyDescent="0.3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4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8.75" customHeight="1" x14ac:dyDescent="0.3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4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8.75" customHeight="1" x14ac:dyDescent="0.3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4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8.75" customHeight="1" x14ac:dyDescent="0.3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4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8.75" customHeight="1" x14ac:dyDescent="0.3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4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8.75" customHeight="1" x14ac:dyDescent="0.3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4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8.75" customHeight="1" x14ac:dyDescent="0.3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4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8.75" customHeight="1" x14ac:dyDescent="0.3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4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8.75" customHeight="1" x14ac:dyDescent="0.3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4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8.75" customHeight="1" x14ac:dyDescent="0.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4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8.75" customHeight="1" x14ac:dyDescent="0.3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4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8.75" customHeight="1" x14ac:dyDescent="0.3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4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8.75" customHeight="1" x14ac:dyDescent="0.3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4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8.75" customHeight="1" x14ac:dyDescent="0.3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4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8.75" customHeight="1" x14ac:dyDescent="0.3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4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8.75" customHeight="1" x14ac:dyDescent="0.3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4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8.75" customHeight="1" x14ac:dyDescent="0.3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4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8.75" customHeight="1" x14ac:dyDescent="0.3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4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8.75" customHeight="1" x14ac:dyDescent="0.3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4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8.75" customHeight="1" x14ac:dyDescent="0.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4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8.75" customHeight="1" x14ac:dyDescent="0.3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4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8.75" customHeight="1" x14ac:dyDescent="0.3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4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8.75" customHeight="1" x14ac:dyDescent="0.3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4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8.75" customHeight="1" x14ac:dyDescent="0.3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4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8.75" customHeight="1" x14ac:dyDescent="0.3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4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8.75" customHeight="1" x14ac:dyDescent="0.3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4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8.75" customHeight="1" x14ac:dyDescent="0.3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4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8.75" customHeight="1" x14ac:dyDescent="0.3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4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8.75" customHeight="1" x14ac:dyDescent="0.3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4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8.75" customHeight="1" x14ac:dyDescent="0.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4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8.75" customHeight="1" x14ac:dyDescent="0.3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4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8.75" customHeight="1" x14ac:dyDescent="0.3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4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8.75" customHeight="1" x14ac:dyDescent="0.3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4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8.75" customHeight="1" x14ac:dyDescent="0.3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4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8.75" customHeight="1" x14ac:dyDescent="0.3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4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8.75" customHeight="1" x14ac:dyDescent="0.3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4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8.75" customHeight="1" x14ac:dyDescent="0.3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4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8.75" customHeight="1" x14ac:dyDescent="0.3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4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8.75" customHeight="1" x14ac:dyDescent="0.3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4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8.75" customHeight="1" x14ac:dyDescent="0.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4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8.75" customHeight="1" x14ac:dyDescent="0.3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4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8.75" customHeight="1" x14ac:dyDescent="0.3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4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8.75" customHeight="1" x14ac:dyDescent="0.3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4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8.75" customHeight="1" x14ac:dyDescent="0.3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4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8.75" customHeight="1" x14ac:dyDescent="0.3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4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8.75" customHeight="1" x14ac:dyDescent="0.3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4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8.75" customHeight="1" x14ac:dyDescent="0.3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4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8.75" customHeight="1" x14ac:dyDescent="0.3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4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8.75" customHeight="1" x14ac:dyDescent="0.3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4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8.75" customHeight="1" x14ac:dyDescent="0.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4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8.75" customHeight="1" x14ac:dyDescent="0.3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4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8.75" customHeight="1" x14ac:dyDescent="0.3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4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8.75" customHeight="1" x14ac:dyDescent="0.3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4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8.75" customHeight="1" x14ac:dyDescent="0.3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4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8.75" customHeight="1" x14ac:dyDescent="0.3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4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8.75" customHeight="1" x14ac:dyDescent="0.3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4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8.75" customHeight="1" x14ac:dyDescent="0.3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4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8.75" customHeight="1" x14ac:dyDescent="0.3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4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8.75" customHeight="1" x14ac:dyDescent="0.3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4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8.75" customHeight="1" x14ac:dyDescent="0.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4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8.75" customHeight="1" x14ac:dyDescent="0.3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4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8.75" customHeight="1" x14ac:dyDescent="0.3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4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8.75" customHeight="1" x14ac:dyDescent="0.3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4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8.75" customHeight="1" x14ac:dyDescent="0.3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4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8.75" customHeight="1" x14ac:dyDescent="0.3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4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8.75" customHeight="1" x14ac:dyDescent="0.3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4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8.75" customHeight="1" x14ac:dyDescent="0.3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4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8.75" customHeight="1" x14ac:dyDescent="0.3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4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8.75" customHeight="1" x14ac:dyDescent="0.3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4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8.75" customHeight="1" x14ac:dyDescent="0.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4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8.75" customHeight="1" x14ac:dyDescent="0.3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4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8.75" customHeight="1" x14ac:dyDescent="0.3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4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8.75" customHeight="1" x14ac:dyDescent="0.3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4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8.75" customHeight="1" x14ac:dyDescent="0.3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4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8.75" customHeight="1" x14ac:dyDescent="0.3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4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8.75" customHeight="1" x14ac:dyDescent="0.3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4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8.75" customHeight="1" x14ac:dyDescent="0.3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4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8.75" customHeight="1" x14ac:dyDescent="0.3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4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8.75" customHeight="1" x14ac:dyDescent="0.3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4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8.75" customHeight="1" x14ac:dyDescent="0.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4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8.75" customHeight="1" x14ac:dyDescent="0.3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4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8.75" customHeight="1" x14ac:dyDescent="0.3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4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8.75" customHeight="1" x14ac:dyDescent="0.3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4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8.75" customHeight="1" x14ac:dyDescent="0.3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4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8.75" customHeight="1" x14ac:dyDescent="0.3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4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8.75" customHeight="1" x14ac:dyDescent="0.3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4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8.75" customHeight="1" x14ac:dyDescent="0.3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4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8.75" customHeight="1" x14ac:dyDescent="0.3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4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8.75" customHeight="1" x14ac:dyDescent="0.3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4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8.75" customHeight="1" x14ac:dyDescent="0.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4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8.75" customHeight="1" x14ac:dyDescent="0.3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4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8.75" customHeight="1" x14ac:dyDescent="0.3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4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8.75" customHeight="1" x14ac:dyDescent="0.3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4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8.75" customHeight="1" x14ac:dyDescent="0.3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4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8.75" customHeight="1" x14ac:dyDescent="0.3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4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8.75" customHeight="1" x14ac:dyDescent="0.3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4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8.75" customHeight="1" x14ac:dyDescent="0.3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4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8.75" customHeight="1" x14ac:dyDescent="0.3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4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8.75" customHeight="1" x14ac:dyDescent="0.3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4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8.75" customHeight="1" x14ac:dyDescent="0.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4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8.75" customHeight="1" x14ac:dyDescent="0.3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4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8.75" customHeight="1" x14ac:dyDescent="0.3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4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8.75" customHeight="1" x14ac:dyDescent="0.3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4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8.75" customHeight="1" x14ac:dyDescent="0.3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4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8.75" customHeight="1" x14ac:dyDescent="0.3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4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8.75" customHeight="1" x14ac:dyDescent="0.3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4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8.75" customHeight="1" x14ac:dyDescent="0.3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4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8.75" customHeight="1" x14ac:dyDescent="0.3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4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8.75" customHeight="1" x14ac:dyDescent="0.3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4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8.75" customHeight="1" x14ac:dyDescent="0.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4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8.75" customHeight="1" x14ac:dyDescent="0.3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4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8.75" customHeight="1" x14ac:dyDescent="0.3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4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8.75" customHeight="1" x14ac:dyDescent="0.3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4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8.75" customHeight="1" x14ac:dyDescent="0.3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4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8.75" customHeight="1" x14ac:dyDescent="0.3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4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8.75" customHeight="1" x14ac:dyDescent="0.3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4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8.75" customHeight="1" x14ac:dyDescent="0.3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4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8.75" customHeight="1" x14ac:dyDescent="0.3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4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8.75" customHeight="1" x14ac:dyDescent="0.3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4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8.75" customHeight="1" x14ac:dyDescent="0.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4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8.75" customHeight="1" x14ac:dyDescent="0.3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4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8.75" customHeight="1" x14ac:dyDescent="0.3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4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8.75" customHeight="1" x14ac:dyDescent="0.3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4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8.75" customHeight="1" x14ac:dyDescent="0.3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4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8.75" customHeight="1" x14ac:dyDescent="0.3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4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8.75" customHeight="1" x14ac:dyDescent="0.3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4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8.75" customHeight="1" x14ac:dyDescent="0.3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4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8.75" customHeight="1" x14ac:dyDescent="0.3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4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8.75" customHeight="1" x14ac:dyDescent="0.3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4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8.75" customHeight="1" x14ac:dyDescent="0.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4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8.75" customHeight="1" x14ac:dyDescent="0.3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4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8.75" customHeight="1" x14ac:dyDescent="0.3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4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8.75" customHeight="1" x14ac:dyDescent="0.3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4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8.75" customHeight="1" x14ac:dyDescent="0.3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4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8.75" customHeight="1" x14ac:dyDescent="0.3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4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8.75" customHeight="1" x14ac:dyDescent="0.3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4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8.75" customHeight="1" x14ac:dyDescent="0.3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4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8.75" customHeight="1" x14ac:dyDescent="0.3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4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8.75" customHeight="1" x14ac:dyDescent="0.3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4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8.75" customHeight="1" x14ac:dyDescent="0.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4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8.75" customHeight="1" x14ac:dyDescent="0.3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4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8.75" customHeight="1" x14ac:dyDescent="0.3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4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8.75" customHeight="1" x14ac:dyDescent="0.3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4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8.75" customHeight="1" x14ac:dyDescent="0.3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4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8.75" customHeight="1" x14ac:dyDescent="0.3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4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8.75" customHeight="1" x14ac:dyDescent="0.3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4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8.75" customHeight="1" x14ac:dyDescent="0.3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4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8.75" customHeight="1" x14ac:dyDescent="0.3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4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8.75" customHeight="1" x14ac:dyDescent="0.3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4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8.75" customHeight="1" x14ac:dyDescent="0.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4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8.75" customHeight="1" x14ac:dyDescent="0.3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4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8.75" customHeight="1" x14ac:dyDescent="0.3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4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8.75" customHeight="1" x14ac:dyDescent="0.3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4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8.75" customHeight="1" x14ac:dyDescent="0.3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4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8.75" customHeight="1" x14ac:dyDescent="0.3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4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8.75" customHeight="1" x14ac:dyDescent="0.3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4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8.75" customHeight="1" x14ac:dyDescent="0.3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4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8.75" customHeight="1" x14ac:dyDescent="0.3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4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8.75" customHeight="1" x14ac:dyDescent="0.3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4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8.75" customHeight="1" x14ac:dyDescent="0.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4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8.75" customHeight="1" x14ac:dyDescent="0.3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4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8.75" customHeight="1" x14ac:dyDescent="0.3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4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8.75" customHeight="1" x14ac:dyDescent="0.3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4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8.75" customHeight="1" x14ac:dyDescent="0.3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4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8.75" customHeight="1" x14ac:dyDescent="0.3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4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8.75" customHeight="1" x14ac:dyDescent="0.3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4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8.75" customHeight="1" x14ac:dyDescent="0.3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4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8.75" customHeight="1" x14ac:dyDescent="0.3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4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8.75" customHeight="1" x14ac:dyDescent="0.3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4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8.75" customHeight="1" x14ac:dyDescent="0.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4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8.75" customHeight="1" x14ac:dyDescent="0.3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4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8.75" customHeight="1" x14ac:dyDescent="0.3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4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8.75" customHeight="1" x14ac:dyDescent="0.3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4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8.75" customHeight="1" x14ac:dyDescent="0.3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4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8.75" customHeight="1" x14ac:dyDescent="0.3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4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8.75" customHeight="1" x14ac:dyDescent="0.3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4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8.75" customHeight="1" x14ac:dyDescent="0.3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4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8.75" customHeight="1" x14ac:dyDescent="0.3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4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8.75" customHeight="1" x14ac:dyDescent="0.3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4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8.75" customHeight="1" x14ac:dyDescent="0.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4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8.75" customHeight="1" x14ac:dyDescent="0.3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4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8.75" customHeight="1" x14ac:dyDescent="0.3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4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8.75" customHeight="1" x14ac:dyDescent="0.3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4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8.75" customHeight="1" x14ac:dyDescent="0.3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4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8.75" customHeight="1" x14ac:dyDescent="0.3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4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8.75" customHeight="1" x14ac:dyDescent="0.3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4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8.75" customHeight="1" x14ac:dyDescent="0.3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4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8.75" customHeight="1" x14ac:dyDescent="0.3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4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8.75" customHeight="1" x14ac:dyDescent="0.3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4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8.75" customHeight="1" x14ac:dyDescent="0.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4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8.75" customHeight="1" x14ac:dyDescent="0.3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4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8.75" customHeight="1" x14ac:dyDescent="0.3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4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8.75" customHeight="1" x14ac:dyDescent="0.3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4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8.75" customHeight="1" x14ac:dyDescent="0.3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4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8.75" customHeight="1" x14ac:dyDescent="0.3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4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8.75" customHeight="1" x14ac:dyDescent="0.3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4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8.75" customHeight="1" x14ac:dyDescent="0.3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4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8.75" customHeight="1" x14ac:dyDescent="0.3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4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8.75" customHeight="1" x14ac:dyDescent="0.3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4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8.75" customHeight="1" x14ac:dyDescent="0.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4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8.75" customHeight="1" x14ac:dyDescent="0.3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4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8.75" customHeight="1" x14ac:dyDescent="0.3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4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8.75" customHeight="1" x14ac:dyDescent="0.3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4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8.75" customHeight="1" x14ac:dyDescent="0.3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4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8.75" customHeight="1" x14ac:dyDescent="0.3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4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8.75" customHeight="1" x14ac:dyDescent="0.3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4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8.75" customHeight="1" x14ac:dyDescent="0.3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4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8.75" customHeight="1" x14ac:dyDescent="0.3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4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8.75" customHeight="1" x14ac:dyDescent="0.3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4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8.75" customHeight="1" x14ac:dyDescent="0.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4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8.75" customHeight="1" x14ac:dyDescent="0.3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4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8.75" customHeight="1" x14ac:dyDescent="0.3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4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8.75" customHeight="1" x14ac:dyDescent="0.3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4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8.75" customHeight="1" x14ac:dyDescent="0.3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4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8.75" customHeight="1" x14ac:dyDescent="0.3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4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8.75" customHeight="1" x14ac:dyDescent="0.3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4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8.75" customHeight="1" x14ac:dyDescent="0.3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4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16">
    <mergeCell ref="B9:B10"/>
    <mergeCell ref="C9:D9"/>
    <mergeCell ref="E9:F9"/>
    <mergeCell ref="G9:H9"/>
    <mergeCell ref="B19:B20"/>
    <mergeCell ref="A1:E1"/>
    <mergeCell ref="F1:K1"/>
    <mergeCell ref="A2:E2"/>
    <mergeCell ref="F2:K2"/>
    <mergeCell ref="F3:K3"/>
    <mergeCell ref="L9:L10"/>
    <mergeCell ref="L19:L20"/>
    <mergeCell ref="G36:K36"/>
    <mergeCell ref="G37:K37"/>
    <mergeCell ref="G38:K38"/>
    <mergeCell ref="I9:J9"/>
  </mergeCells>
  <printOptions horizontalCentered="1"/>
  <pageMargins left="0" right="0" top="0" bottom="0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opLeftCell="A6" workbookViewId="0">
      <selection activeCell="R23" sqref="R23"/>
    </sheetView>
  </sheetViews>
  <sheetFormatPr defaultColWidth="12.6640625" defaultRowHeight="15" customHeight="1" x14ac:dyDescent="0.25"/>
  <cols>
    <col min="1" max="10" width="9.109375" customWidth="1"/>
    <col min="11" max="11" width="5.6640625" customWidth="1"/>
    <col min="12" max="26" width="9.109375" customWidth="1"/>
  </cols>
  <sheetData>
    <row r="1" spans="1:26" ht="18.75" hidden="1" customHeight="1" x14ac:dyDescent="0.25">
      <c r="A1" s="90" t="s">
        <v>62</v>
      </c>
      <c r="B1" s="89"/>
      <c r="C1" s="89"/>
      <c r="D1" s="89"/>
      <c r="E1" s="89"/>
      <c r="F1" s="90" t="s">
        <v>16</v>
      </c>
      <c r="G1" s="89"/>
      <c r="H1" s="89"/>
      <c r="I1" s="89"/>
      <c r="J1" s="89"/>
      <c r="K1" s="89"/>
      <c r="L1" s="47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8.75" hidden="1" customHeight="1" x14ac:dyDescent="0.3">
      <c r="A2" s="100" t="str">
        <f>'1. Tình hình'!A2:C2</f>
        <v>Trường THCS Phan Bá Phiến</v>
      </c>
      <c r="B2" s="89"/>
      <c r="C2" s="89"/>
      <c r="D2" s="89"/>
      <c r="E2" s="89"/>
      <c r="F2" s="90" t="s">
        <v>17</v>
      </c>
      <c r="G2" s="89"/>
      <c r="H2" s="89"/>
      <c r="I2" s="89"/>
      <c r="J2" s="89"/>
      <c r="K2" s="89"/>
      <c r="L2" s="4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8.25" hidden="1" customHeight="1" x14ac:dyDescent="0.25">
      <c r="A3" s="22"/>
      <c r="B3" s="22"/>
      <c r="C3" s="48" t="s">
        <v>49</v>
      </c>
      <c r="D3" s="22"/>
      <c r="E3" s="22"/>
      <c r="F3" s="101" t="s">
        <v>50</v>
      </c>
      <c r="G3" s="89"/>
      <c r="H3" s="89"/>
      <c r="I3" s="89"/>
      <c r="J3" s="89"/>
      <c r="K3" s="89"/>
      <c r="L3" s="47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6.5" hidden="1" customHeight="1" x14ac:dyDescent="0.25">
      <c r="A4" s="22"/>
      <c r="B4" s="22"/>
      <c r="C4" s="22" t="str">
        <f>"NĂM HỌC "&amp;'Hướng dẫn'!C14</f>
        <v>NĂM HỌC 2025-2026</v>
      </c>
      <c r="D4" s="22"/>
      <c r="E4" s="22"/>
      <c r="F4" s="22"/>
      <c r="G4" s="22"/>
      <c r="H4" s="22"/>
      <c r="I4" s="22"/>
      <c r="J4" s="22"/>
      <c r="K4" s="22"/>
      <c r="L4" s="47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6.5" hidden="1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47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8.75" customHeight="1" x14ac:dyDescent="0.35">
      <c r="A6" s="26" t="s">
        <v>64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4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8.75" customHeight="1" x14ac:dyDescent="0.3">
      <c r="A7" s="28" t="s">
        <v>52</v>
      </c>
      <c r="B7" s="35"/>
      <c r="C7" s="35"/>
      <c r="D7" s="35"/>
      <c r="E7" s="35"/>
      <c r="F7" s="35"/>
      <c r="G7" s="35"/>
      <c r="H7" s="35"/>
      <c r="I7" s="35"/>
      <c r="J7" s="35"/>
      <c r="K7" s="62"/>
      <c r="L7" s="4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8.75" customHeight="1" x14ac:dyDescent="0.3">
      <c r="A8" s="35"/>
      <c r="B8" s="35"/>
      <c r="C8" s="35"/>
      <c r="D8" s="35"/>
      <c r="E8" s="35"/>
      <c r="F8" s="35"/>
      <c r="G8" s="35"/>
      <c r="H8" s="35"/>
      <c r="I8" s="35"/>
      <c r="J8" s="35"/>
      <c r="K8" s="62"/>
      <c r="L8" s="4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8.75" customHeight="1" x14ac:dyDescent="0.3">
      <c r="A9" s="35"/>
      <c r="B9" s="96" t="s">
        <v>23</v>
      </c>
      <c r="C9" s="94" t="s">
        <v>53</v>
      </c>
      <c r="D9" s="95"/>
      <c r="E9" s="94" t="s">
        <v>54</v>
      </c>
      <c r="F9" s="95"/>
      <c r="G9" s="94" t="s">
        <v>55</v>
      </c>
      <c r="H9" s="95"/>
      <c r="I9" s="94" t="s">
        <v>56</v>
      </c>
      <c r="J9" s="95"/>
      <c r="K9" s="35"/>
      <c r="L9" s="99" t="s">
        <v>57</v>
      </c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8.75" customHeight="1" x14ac:dyDescent="0.3">
      <c r="A10" s="35"/>
      <c r="B10" s="97"/>
      <c r="C10" s="42" t="s">
        <v>58</v>
      </c>
      <c r="D10" s="42" t="s">
        <v>59</v>
      </c>
      <c r="E10" s="42" t="s">
        <v>58</v>
      </c>
      <c r="F10" s="42" t="s">
        <v>59</v>
      </c>
      <c r="G10" s="42" t="s">
        <v>58</v>
      </c>
      <c r="H10" s="42" t="s">
        <v>59</v>
      </c>
      <c r="I10" s="42" t="s">
        <v>58</v>
      </c>
      <c r="J10" s="42" t="s">
        <v>59</v>
      </c>
      <c r="K10" s="35"/>
      <c r="L10" s="97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2.5" customHeight="1" x14ac:dyDescent="0.3">
      <c r="A11" s="35"/>
      <c r="B11" s="32">
        <v>6</v>
      </c>
      <c r="C11" s="51">
        <v>1</v>
      </c>
      <c r="D11" s="52">
        <f t="shared" ref="D11:D14" si="0">IF(C11="","",C11/$L11)</f>
        <v>1</v>
      </c>
      <c r="E11" s="51"/>
      <c r="F11" s="52" t="str">
        <f t="shared" ref="F11:F14" si="1">IF(E11="","",E11/$L11)</f>
        <v/>
      </c>
      <c r="G11" s="51"/>
      <c r="H11" s="52" t="str">
        <f t="shared" ref="H11:H14" si="2">IF(G11="","",G11/$L11)</f>
        <v/>
      </c>
      <c r="I11" s="51"/>
      <c r="J11" s="52" t="str">
        <f t="shared" ref="J11:J14" si="3">IF(I11="","",I11/$L11)</f>
        <v/>
      </c>
      <c r="K11" s="35"/>
      <c r="L11" s="53">
        <v>1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2.5" customHeight="1" x14ac:dyDescent="0.3">
      <c r="A12" s="35"/>
      <c r="B12" s="32">
        <v>7</v>
      </c>
      <c r="C12" s="51">
        <v>2</v>
      </c>
      <c r="D12" s="52">
        <f t="shared" si="0"/>
        <v>1</v>
      </c>
      <c r="E12" s="51"/>
      <c r="F12" s="52" t="str">
        <f t="shared" si="1"/>
        <v/>
      </c>
      <c r="G12" s="51"/>
      <c r="H12" s="52" t="str">
        <f t="shared" si="2"/>
        <v/>
      </c>
      <c r="I12" s="51"/>
      <c r="J12" s="52" t="str">
        <f t="shared" si="3"/>
        <v/>
      </c>
      <c r="K12" s="35"/>
      <c r="L12" s="53">
        <v>2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22.5" customHeight="1" x14ac:dyDescent="0.3">
      <c r="A13" s="35"/>
      <c r="B13" s="32">
        <v>8</v>
      </c>
      <c r="C13" s="51">
        <v>1</v>
      </c>
      <c r="D13" s="52">
        <f t="shared" si="0"/>
        <v>1</v>
      </c>
      <c r="E13" s="51"/>
      <c r="F13" s="52" t="str">
        <f t="shared" si="1"/>
        <v/>
      </c>
      <c r="G13" s="51"/>
      <c r="H13" s="52" t="str">
        <f t="shared" si="2"/>
        <v/>
      </c>
      <c r="I13" s="51"/>
      <c r="J13" s="52" t="str">
        <f t="shared" si="3"/>
        <v/>
      </c>
      <c r="K13" s="35"/>
      <c r="L13" s="53">
        <v>1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22.5" customHeight="1" x14ac:dyDescent="0.3">
      <c r="A14" s="35"/>
      <c r="B14" s="32">
        <v>9</v>
      </c>
      <c r="C14" s="51">
        <v>2</v>
      </c>
      <c r="D14" s="52">
        <f t="shared" si="0"/>
        <v>1</v>
      </c>
      <c r="E14" s="51"/>
      <c r="F14" s="52" t="str">
        <f t="shared" si="1"/>
        <v/>
      </c>
      <c r="G14" s="51"/>
      <c r="H14" s="52" t="str">
        <f t="shared" si="2"/>
        <v/>
      </c>
      <c r="I14" s="51"/>
      <c r="J14" s="52" t="str">
        <f t="shared" si="3"/>
        <v/>
      </c>
      <c r="K14" s="35"/>
      <c r="L14" s="53">
        <v>2</v>
      </c>
      <c r="M14" s="35"/>
      <c r="N14" s="35"/>
      <c r="O14" s="35"/>
      <c r="P14" s="35"/>
      <c r="Q14" s="35"/>
      <c r="R14" s="35"/>
      <c r="S14" s="35"/>
      <c r="T14" s="35" t="s">
        <v>65</v>
      </c>
      <c r="U14" s="35"/>
      <c r="V14" s="35"/>
      <c r="W14" s="35"/>
      <c r="X14" s="35"/>
      <c r="Y14" s="35"/>
      <c r="Z14" s="35"/>
    </row>
    <row r="15" spans="1:26" ht="32.25" customHeight="1" x14ac:dyDescent="0.3">
      <c r="A15" s="35"/>
      <c r="B15" s="44" t="s">
        <v>37</v>
      </c>
      <c r="C15" s="55">
        <f>SUM(C11:C14)</f>
        <v>6</v>
      </c>
      <c r="D15" s="52">
        <f>IF(C15=0,"",C15/$L15)</f>
        <v>1</v>
      </c>
      <c r="E15" s="55">
        <f>SUM(E11:E14)</f>
        <v>0</v>
      </c>
      <c r="F15" s="52" t="str">
        <f>IF(E15=0,"",E15/$L15)</f>
        <v/>
      </c>
      <c r="G15" s="55">
        <f>SUM(G11:G14)</f>
        <v>0</v>
      </c>
      <c r="H15" s="52" t="str">
        <f>IF(G15=0,"",G15/$L15)</f>
        <v/>
      </c>
      <c r="I15" s="55">
        <f>SUM(I11:I14)</f>
        <v>0</v>
      </c>
      <c r="J15" s="52" t="str">
        <f>IF(I15=0,"",I15/$L15)</f>
        <v/>
      </c>
      <c r="K15" s="28"/>
      <c r="L15" s="53">
        <v>6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8.75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4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8.75" customHeight="1" x14ac:dyDescent="0.3">
      <c r="A17" s="28" t="s">
        <v>60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4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8.75" customHeight="1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4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8.75" customHeight="1" x14ac:dyDescent="0.25">
      <c r="A19" s="41"/>
      <c r="B19" s="96" t="s">
        <v>23</v>
      </c>
      <c r="C19" s="30" t="s">
        <v>61</v>
      </c>
      <c r="D19" s="63"/>
      <c r="E19" s="30" t="s">
        <v>54</v>
      </c>
      <c r="F19" s="63"/>
      <c r="G19" s="30" t="s">
        <v>55</v>
      </c>
      <c r="H19" s="63"/>
      <c r="I19" s="30" t="s">
        <v>56</v>
      </c>
      <c r="J19" s="66"/>
      <c r="K19" s="67"/>
      <c r="L19" s="104" t="s">
        <v>57</v>
      </c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8.75" customHeight="1" x14ac:dyDescent="0.25">
      <c r="A20" s="41"/>
      <c r="B20" s="97"/>
      <c r="C20" s="42" t="s">
        <v>58</v>
      </c>
      <c r="D20" s="42" t="s">
        <v>59</v>
      </c>
      <c r="E20" s="42" t="s">
        <v>58</v>
      </c>
      <c r="F20" s="42" t="s">
        <v>59</v>
      </c>
      <c r="G20" s="42" t="s">
        <v>58</v>
      </c>
      <c r="H20" s="42" t="s">
        <v>59</v>
      </c>
      <c r="I20" s="42" t="s">
        <v>58</v>
      </c>
      <c r="J20" s="30" t="s">
        <v>59</v>
      </c>
      <c r="K20" s="67"/>
      <c r="L20" s="105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23.25" customHeight="1" x14ac:dyDescent="0.35">
      <c r="A21" s="35"/>
      <c r="B21" s="32">
        <v>6</v>
      </c>
      <c r="C21" s="51">
        <v>0</v>
      </c>
      <c r="D21" s="52">
        <f t="shared" ref="D21:D24" si="4">IF(C21="","",C21/$L21)</f>
        <v>0</v>
      </c>
      <c r="E21" s="51">
        <v>0</v>
      </c>
      <c r="F21" s="52">
        <f t="shared" ref="F21:F24" si="5">IF(E21="","",E21/$L21)</f>
        <v>0</v>
      </c>
      <c r="G21" s="51">
        <v>1</v>
      </c>
      <c r="H21" s="52">
        <f t="shared" ref="H21:H24" si="6">IF(G21="","",G21/$L21)</f>
        <v>1</v>
      </c>
      <c r="I21" s="51">
        <v>0</v>
      </c>
      <c r="J21" s="68">
        <f t="shared" ref="J21:J24" si="7">IF(I21="","",I21/$L21)</f>
        <v>0</v>
      </c>
      <c r="K21" s="67"/>
      <c r="L21" s="53">
        <v>1</v>
      </c>
      <c r="M21" s="65" t="str">
        <f t="shared" ref="M21:M25" si="8">IF(L11=L21,"","Đối chiếu lại tổng số ở bảng xếp loại hạnh kiểm")</f>
        <v/>
      </c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3.25" customHeight="1" x14ac:dyDescent="0.35">
      <c r="A22" s="35"/>
      <c r="B22" s="32">
        <v>7</v>
      </c>
      <c r="C22" s="51">
        <v>0</v>
      </c>
      <c r="D22" s="52">
        <f t="shared" si="4"/>
        <v>0</v>
      </c>
      <c r="E22" s="51">
        <v>1</v>
      </c>
      <c r="F22" s="52">
        <f t="shared" si="5"/>
        <v>0.5</v>
      </c>
      <c r="G22" s="51">
        <v>1</v>
      </c>
      <c r="H22" s="52">
        <f t="shared" si="6"/>
        <v>0.5</v>
      </c>
      <c r="I22" s="51">
        <v>0</v>
      </c>
      <c r="J22" s="68">
        <f t="shared" si="7"/>
        <v>0</v>
      </c>
      <c r="K22" s="67"/>
      <c r="L22" s="53">
        <v>2</v>
      </c>
      <c r="M22" s="65" t="str">
        <f t="shared" si="8"/>
        <v/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3.25" customHeight="1" x14ac:dyDescent="0.35">
      <c r="A23" s="35"/>
      <c r="B23" s="32">
        <v>8</v>
      </c>
      <c r="C23" s="51">
        <v>0</v>
      </c>
      <c r="D23" s="52">
        <f t="shared" si="4"/>
        <v>0</v>
      </c>
      <c r="E23" s="51">
        <v>1</v>
      </c>
      <c r="F23" s="52">
        <f t="shared" si="5"/>
        <v>1</v>
      </c>
      <c r="G23" s="51">
        <v>0</v>
      </c>
      <c r="H23" s="52">
        <f t="shared" si="6"/>
        <v>0</v>
      </c>
      <c r="I23" s="51">
        <v>0</v>
      </c>
      <c r="J23" s="68">
        <f t="shared" si="7"/>
        <v>0</v>
      </c>
      <c r="K23" s="67"/>
      <c r="L23" s="53">
        <v>1</v>
      </c>
      <c r="M23" s="65" t="str">
        <f t="shared" si="8"/>
        <v/>
      </c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3.25" customHeight="1" x14ac:dyDescent="0.35">
      <c r="A24" s="35"/>
      <c r="B24" s="32">
        <v>9</v>
      </c>
      <c r="C24" s="51">
        <v>0</v>
      </c>
      <c r="D24" s="52">
        <f t="shared" si="4"/>
        <v>0</v>
      </c>
      <c r="E24" s="51">
        <v>0</v>
      </c>
      <c r="F24" s="52">
        <f t="shared" si="5"/>
        <v>0</v>
      </c>
      <c r="G24" s="51">
        <v>2</v>
      </c>
      <c r="H24" s="52">
        <f t="shared" si="6"/>
        <v>1</v>
      </c>
      <c r="I24" s="51">
        <v>0</v>
      </c>
      <c r="J24" s="68">
        <f t="shared" si="7"/>
        <v>0</v>
      </c>
      <c r="K24" s="67"/>
      <c r="L24" s="53">
        <v>2</v>
      </c>
      <c r="M24" s="65" t="str">
        <f t="shared" si="8"/>
        <v/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31.5" customHeight="1" x14ac:dyDescent="0.35">
      <c r="A25" s="35"/>
      <c r="B25" s="44" t="s">
        <v>37</v>
      </c>
      <c r="C25" s="55">
        <f>SUM(C21:C24)</f>
        <v>0</v>
      </c>
      <c r="D25" s="52" t="str">
        <f>IF(C25=0,"",C25/$L25)</f>
        <v/>
      </c>
      <c r="E25" s="55">
        <f>SUM(E21:E24)</f>
        <v>2</v>
      </c>
      <c r="F25" s="52">
        <f>IF(E25=0,"",E25/$L25)</f>
        <v>0.33333333333333331</v>
      </c>
      <c r="G25" s="55">
        <f>SUM(G21:G24)</f>
        <v>4</v>
      </c>
      <c r="H25" s="52">
        <f>IF(G25=0,"",G25/$L25)</f>
        <v>0.66666666666666663</v>
      </c>
      <c r="I25" s="55">
        <f>SUM(I21:I24)</f>
        <v>0</v>
      </c>
      <c r="J25" s="68" t="str">
        <f>IF(I25=0,"",I25/$L25)</f>
        <v/>
      </c>
      <c r="K25" s="67"/>
      <c r="L25" s="53">
        <v>6</v>
      </c>
      <c r="M25" s="65" t="str">
        <f t="shared" si="8"/>
        <v/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8.75" customHeight="1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4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8.75" customHeight="1" x14ac:dyDescent="0.3">
      <c r="A27" s="29"/>
      <c r="B27" s="29"/>
      <c r="C27" s="29"/>
      <c r="D27" s="29"/>
      <c r="E27" s="29"/>
      <c r="F27" s="29"/>
      <c r="G27" s="46"/>
      <c r="H27" s="29"/>
      <c r="I27" s="40" t="str">
        <f>'Hướng dẫn'!C17</f>
        <v>Đà Nẵng, ngày 15 tháng 5 năm 2026</v>
      </c>
      <c r="J27" s="29"/>
      <c r="K27" s="29"/>
      <c r="L27" s="56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8.75" customHeight="1" x14ac:dyDescent="0.35">
      <c r="A28" s="26"/>
      <c r="B28" s="25" t="s">
        <v>47</v>
      </c>
      <c r="C28" s="27"/>
      <c r="D28" s="27"/>
      <c r="E28" s="27"/>
      <c r="F28" s="27"/>
      <c r="G28" s="25"/>
      <c r="H28" s="25"/>
      <c r="I28" s="25" t="s">
        <v>48</v>
      </c>
      <c r="J28" s="27"/>
      <c r="K28" s="27"/>
      <c r="L28" s="4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8.75" customHeight="1" x14ac:dyDescent="0.25">
      <c r="A29" s="29"/>
      <c r="B29" s="29"/>
      <c r="C29" s="29"/>
      <c r="D29" s="29"/>
      <c r="E29" s="21"/>
      <c r="F29" s="21"/>
      <c r="G29" s="21"/>
      <c r="H29" s="21"/>
      <c r="I29" s="21"/>
      <c r="J29" s="21"/>
      <c r="K29" s="21"/>
      <c r="L29" s="56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8.7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56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8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56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8.7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56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8.7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5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2.5" customHeight="1" x14ac:dyDescent="0.25">
      <c r="A34" s="57"/>
      <c r="B34" s="57" t="str">
        <f>'Hướng dẫn'!C15</f>
        <v xml:space="preserve">Hồ Triệu Dũng </v>
      </c>
      <c r="C34" s="57"/>
      <c r="D34" s="57"/>
      <c r="E34" s="57"/>
      <c r="F34" s="57"/>
      <c r="G34" s="57"/>
      <c r="H34" s="57"/>
      <c r="I34" s="57" t="str">
        <f>'Hướng dẫn'!C16</f>
        <v>Mai Văn Lực</v>
      </c>
      <c r="J34" s="57"/>
      <c r="K34" s="57"/>
      <c r="L34" s="58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8.75" customHeigh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4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8.75" customHeight="1" x14ac:dyDescent="0.25">
      <c r="A36" s="59"/>
      <c r="B36" s="29"/>
      <c r="C36" s="29"/>
      <c r="D36" s="60"/>
      <c r="E36" s="60"/>
      <c r="F36" s="60"/>
      <c r="G36" s="102"/>
      <c r="H36" s="89"/>
      <c r="I36" s="89"/>
      <c r="J36" s="89"/>
      <c r="K36" s="89"/>
      <c r="L36" s="5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8.75" customHeight="1" x14ac:dyDescent="0.25">
      <c r="A37" s="29"/>
      <c r="B37" s="29"/>
      <c r="C37" s="29"/>
      <c r="D37" s="59"/>
      <c r="E37" s="59"/>
      <c r="F37" s="59"/>
      <c r="G37" s="103"/>
      <c r="H37" s="89"/>
      <c r="I37" s="89"/>
      <c r="J37" s="89"/>
      <c r="K37" s="89"/>
      <c r="L37" s="61"/>
      <c r="M37" s="59"/>
      <c r="N37" s="5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8.75" customHeight="1" x14ac:dyDescent="0.25">
      <c r="A38" s="29"/>
      <c r="B38" s="29"/>
      <c r="C38" s="29"/>
      <c r="D38" s="60"/>
      <c r="E38" s="60"/>
      <c r="F38" s="60"/>
      <c r="G38" s="102"/>
      <c r="H38" s="89"/>
      <c r="I38" s="89"/>
      <c r="J38" s="89"/>
      <c r="K38" s="89"/>
      <c r="L38" s="5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8.75" customHeight="1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4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8.75" customHeight="1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4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8.75" customHeight="1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4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8.75" customHeight="1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4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8.75" customHeight="1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4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8.75" customHeight="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4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8.75" customHeight="1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4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8.75" customHeight="1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4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8.75" customHeight="1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4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8.75" customHeight="1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4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8.75" customHeight="1" x14ac:dyDescent="0.3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4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8.75" customHeight="1" x14ac:dyDescent="0.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4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8.75" customHeight="1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4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8.75" customHeight="1" x14ac:dyDescent="0.3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4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8.75" customHeight="1" x14ac:dyDescent="0.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4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8.75" customHeight="1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4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8.75" customHeight="1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4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8.75" customHeight="1" x14ac:dyDescent="0.3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4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8.75" customHeight="1" x14ac:dyDescent="0.3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4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8.75" customHeight="1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4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8.75" customHeight="1" x14ac:dyDescent="0.3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4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8.75" customHeight="1" x14ac:dyDescent="0.3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4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8.75" customHeight="1" x14ac:dyDescent="0.3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4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8.75" customHeight="1" x14ac:dyDescent="0.3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4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8.75" customHeight="1" x14ac:dyDescent="0.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4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8.75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4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8.7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4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8.75" customHeight="1" x14ac:dyDescent="0.3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4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8.75" customHeight="1" x14ac:dyDescent="0.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4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8.75" customHeight="1" x14ac:dyDescent="0.3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4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8.75" customHeight="1" x14ac:dyDescent="0.3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4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8.75" customHeight="1" x14ac:dyDescent="0.3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4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8.75" customHeight="1" x14ac:dyDescent="0.3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4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8.75" customHeight="1" x14ac:dyDescent="0.3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4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8.75" customHeight="1" x14ac:dyDescent="0.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4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8.75" customHeight="1" x14ac:dyDescent="0.3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4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.75" customHeight="1" x14ac:dyDescent="0.3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4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8.75" customHeight="1" x14ac:dyDescent="0.3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4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8.75" customHeigh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4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8.75" customHeight="1" x14ac:dyDescent="0.3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4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.75" customHeight="1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4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.75" customHeight="1" x14ac:dyDescent="0.3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4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8.75" customHeight="1" x14ac:dyDescent="0.3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4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8.75" customHeight="1" x14ac:dyDescent="0.3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4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8.75" customHeight="1" x14ac:dyDescent="0.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4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8.75" customHeight="1" x14ac:dyDescent="0.3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4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8.75" customHeight="1" x14ac:dyDescent="0.3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4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8.75" customHeight="1" x14ac:dyDescent="0.3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4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8.75" customHeight="1" x14ac:dyDescent="0.3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4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8.75" customHeight="1" x14ac:dyDescent="0.3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4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8.75" customHeight="1" x14ac:dyDescent="0.3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4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8.75" customHeight="1" x14ac:dyDescent="0.3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4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8.75" customHeight="1" x14ac:dyDescent="0.3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4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8.75" customHeight="1" x14ac:dyDescent="0.3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4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8.75" customHeight="1" x14ac:dyDescent="0.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4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8.75" customHeight="1" x14ac:dyDescent="0.3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4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8.75" customHeight="1" x14ac:dyDescent="0.3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4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8.75" customHeight="1" x14ac:dyDescent="0.3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4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8.75" customHeight="1" x14ac:dyDescent="0.3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4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8.75" customHeight="1" x14ac:dyDescent="0.3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4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8.75" customHeight="1" x14ac:dyDescent="0.3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4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8.75" customHeight="1" x14ac:dyDescent="0.3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8.75" customHeight="1" x14ac:dyDescent="0.3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8.75" customHeight="1" x14ac:dyDescent="0.3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8.75" customHeight="1" x14ac:dyDescent="0.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8.75" customHeight="1" x14ac:dyDescent="0.3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8.75" customHeight="1" x14ac:dyDescent="0.3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8.75" customHeight="1" x14ac:dyDescent="0.3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8.75" customHeight="1" x14ac:dyDescent="0.3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8.75" customHeight="1" x14ac:dyDescent="0.3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8.75" customHeight="1" x14ac:dyDescent="0.3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8.75" customHeight="1" x14ac:dyDescent="0.3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8.75" customHeight="1" x14ac:dyDescent="0.3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8.75" customHeight="1" x14ac:dyDescent="0.3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8.75" customHeight="1" x14ac:dyDescent="0.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8.75" customHeight="1" x14ac:dyDescent="0.3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8.75" customHeight="1" x14ac:dyDescent="0.3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8.75" customHeight="1" x14ac:dyDescent="0.3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8.75" customHeight="1" x14ac:dyDescent="0.3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8.75" customHeight="1" x14ac:dyDescent="0.3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8.75" customHeight="1" x14ac:dyDescent="0.3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8.75" customHeight="1" x14ac:dyDescent="0.3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8.75" customHeight="1" x14ac:dyDescent="0.3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8.75" customHeight="1" x14ac:dyDescent="0.3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8.75" customHeight="1" x14ac:dyDescent="0.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8.75" customHeight="1" x14ac:dyDescent="0.3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8.75" customHeight="1" x14ac:dyDescent="0.3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8.75" customHeight="1" x14ac:dyDescent="0.3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8.75" customHeight="1" x14ac:dyDescent="0.3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8.75" customHeight="1" x14ac:dyDescent="0.3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8.75" customHeight="1" x14ac:dyDescent="0.3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8.75" customHeight="1" x14ac:dyDescent="0.3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8.75" customHeight="1" x14ac:dyDescent="0.3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8.75" customHeight="1" x14ac:dyDescent="0.3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8.75" customHeight="1" x14ac:dyDescent="0.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8.75" customHeight="1" x14ac:dyDescent="0.3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8.75" customHeight="1" x14ac:dyDescent="0.3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8.75" customHeight="1" x14ac:dyDescent="0.3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8.75" customHeight="1" x14ac:dyDescent="0.3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8.75" customHeight="1" x14ac:dyDescent="0.3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8.75" customHeight="1" x14ac:dyDescent="0.3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8.75" customHeight="1" x14ac:dyDescent="0.3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8.75" customHeight="1" x14ac:dyDescent="0.3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8.75" customHeight="1" x14ac:dyDescent="0.3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4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8.75" customHeight="1" x14ac:dyDescent="0.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8.75" customHeight="1" x14ac:dyDescent="0.3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4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8.75" customHeight="1" x14ac:dyDescent="0.3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8.75" customHeight="1" x14ac:dyDescent="0.3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8.75" customHeight="1" x14ac:dyDescent="0.3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4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8.75" customHeight="1" x14ac:dyDescent="0.3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8.75" customHeight="1" x14ac:dyDescent="0.3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4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8.75" customHeight="1" x14ac:dyDescent="0.3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8.75" customHeight="1" x14ac:dyDescent="0.3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8.75" customHeight="1" x14ac:dyDescent="0.3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8.75" customHeight="1" x14ac:dyDescent="0.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8.75" customHeight="1" x14ac:dyDescent="0.3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8.75" customHeight="1" x14ac:dyDescent="0.3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4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8.75" customHeight="1" x14ac:dyDescent="0.3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8.75" customHeight="1" x14ac:dyDescent="0.3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8.75" customHeight="1" x14ac:dyDescent="0.3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4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8.75" customHeight="1" x14ac:dyDescent="0.3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8.75" customHeight="1" x14ac:dyDescent="0.3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4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8.75" customHeight="1" x14ac:dyDescent="0.3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4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8.75" customHeight="1" x14ac:dyDescent="0.3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4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8.75" customHeight="1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4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8.75" customHeight="1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4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8.75" customHeight="1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4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8.75" customHeight="1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4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8.75" customHeight="1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4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8.75" customHeight="1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4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8.75" customHeight="1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4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8.75" customHeight="1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4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8.75" customHeight="1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4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8.75" customHeight="1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4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8.75" customHeight="1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4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8.75" customHeight="1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4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8.75" customHeight="1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4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8.75" customHeight="1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4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8.75" customHeight="1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4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8.75" customHeight="1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4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8.75" customHeight="1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4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8.75" customHeight="1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4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8.75" customHeight="1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4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8.75" customHeight="1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4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8.75" customHeight="1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4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8.75" customHeight="1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4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8.75" customHeight="1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4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8.75" customHeight="1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4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8.75" customHeight="1" x14ac:dyDescent="0.3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4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8.75" customHeight="1" x14ac:dyDescent="0.3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4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8.75" customHeight="1" x14ac:dyDescent="0.3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4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8.75" customHeight="1" x14ac:dyDescent="0.3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4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8.75" customHeight="1" x14ac:dyDescent="0.3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4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8.75" customHeight="1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4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8.75" customHeight="1" x14ac:dyDescent="0.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4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8.75" customHeight="1" x14ac:dyDescent="0.3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4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8.75" customHeight="1" x14ac:dyDescent="0.3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4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8.75" customHeight="1" x14ac:dyDescent="0.3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4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8.75" customHeight="1" x14ac:dyDescent="0.3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4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8.75" customHeight="1" x14ac:dyDescent="0.3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4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8.75" customHeight="1" x14ac:dyDescent="0.3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4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8.75" customHeight="1" x14ac:dyDescent="0.3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4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8.75" customHeight="1" x14ac:dyDescent="0.3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4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8.75" customHeight="1" x14ac:dyDescent="0.3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4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8.75" customHeight="1" x14ac:dyDescent="0.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4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8.75" customHeight="1" x14ac:dyDescent="0.3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4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8.75" customHeight="1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4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8.75" customHeight="1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4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8.75" customHeight="1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4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8.75" customHeight="1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4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8.75" customHeight="1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4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8.75" customHeight="1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4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8.75" customHeight="1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4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8.75" customHeight="1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4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8.75" customHeight="1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4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8.75" customHeight="1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4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8.75" customHeight="1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4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8.75" customHeight="1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4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8.75" customHeight="1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4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8.75" customHeight="1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4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8.75" customHeight="1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4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8.75" customHeight="1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4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8.75" customHeight="1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4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8.75" customHeigh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4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8.75" customHeight="1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4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8.75" customHeight="1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4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8.75" customHeight="1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4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8.75" customHeight="1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4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8.75" customHeight="1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4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8.75" customHeight="1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4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8.75" customHeight="1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4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8.75" customHeight="1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4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8.75" customHeight="1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4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8.75" customHeight="1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4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8.75" customHeight="1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4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8.75" customHeight="1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4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8.75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4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8.75" customHeight="1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4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8.75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4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8.75" customHeight="1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4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8.75" customHeight="1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4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8.75" customHeight="1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4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8.75" customHeight="1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4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8.75" customHeight="1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4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8.75" customHeight="1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4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8.75" customHeight="1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4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8.75" customHeight="1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4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8.75" customHeight="1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4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8.75" customHeight="1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4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8.75" customHeight="1" x14ac:dyDescent="0.3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4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8.75" customHeight="1" x14ac:dyDescent="0.3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4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8.75" customHeight="1" x14ac:dyDescent="0.3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4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8.75" customHeight="1" x14ac:dyDescent="0.3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4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8.75" customHeight="1" x14ac:dyDescent="0.3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4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8.75" customHeight="1" x14ac:dyDescent="0.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4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8.75" customHeight="1" x14ac:dyDescent="0.3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4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8.75" customHeight="1" x14ac:dyDescent="0.3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4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8.75" customHeight="1" x14ac:dyDescent="0.3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4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8.75" customHeight="1" x14ac:dyDescent="0.3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4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8.75" customHeight="1" x14ac:dyDescent="0.3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4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8.75" customHeight="1" x14ac:dyDescent="0.3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4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8.75" customHeight="1" x14ac:dyDescent="0.3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4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8.75" customHeight="1" x14ac:dyDescent="0.3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4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8.75" customHeight="1" x14ac:dyDescent="0.3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4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8.75" customHeight="1" x14ac:dyDescent="0.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4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8.75" customHeight="1" x14ac:dyDescent="0.3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4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8.75" customHeight="1" x14ac:dyDescent="0.3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4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8.75" customHeight="1" x14ac:dyDescent="0.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4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8.75" customHeight="1" x14ac:dyDescent="0.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4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8.75" customHeight="1" x14ac:dyDescent="0.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4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8.75" customHeight="1" x14ac:dyDescent="0.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4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8.75" customHeight="1" x14ac:dyDescent="0.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4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8.75" customHeight="1" x14ac:dyDescent="0.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4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8.75" customHeight="1" x14ac:dyDescent="0.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4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8.75" customHeight="1" x14ac:dyDescent="0.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4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8.75" customHeight="1" x14ac:dyDescent="0.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4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8.75" customHeight="1" x14ac:dyDescent="0.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4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8.75" customHeight="1" x14ac:dyDescent="0.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4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8.75" customHeight="1" x14ac:dyDescent="0.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4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8.75" customHeight="1" x14ac:dyDescent="0.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4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8.75" customHeight="1" x14ac:dyDescent="0.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4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8.75" customHeight="1" x14ac:dyDescent="0.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4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8.75" customHeight="1" x14ac:dyDescent="0.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4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8.75" customHeight="1" x14ac:dyDescent="0.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4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8.75" customHeight="1" x14ac:dyDescent="0.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4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8.75" customHeight="1" x14ac:dyDescent="0.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4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8.75" customHeight="1" x14ac:dyDescent="0.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4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8.75" customHeight="1" x14ac:dyDescent="0.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4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8.75" customHeight="1" x14ac:dyDescent="0.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4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8.75" customHeight="1" x14ac:dyDescent="0.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4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8.75" customHeight="1" x14ac:dyDescent="0.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4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8.75" customHeight="1" x14ac:dyDescent="0.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4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8.75" customHeight="1" x14ac:dyDescent="0.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4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8.75" customHeight="1" x14ac:dyDescent="0.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4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8.75" customHeight="1" x14ac:dyDescent="0.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4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8.75" customHeight="1" x14ac:dyDescent="0.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4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8.75" customHeight="1" x14ac:dyDescent="0.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4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8.75" customHeight="1" x14ac:dyDescent="0.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4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8.75" customHeight="1" x14ac:dyDescent="0.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4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8.75" customHeight="1" x14ac:dyDescent="0.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4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8.75" customHeight="1" x14ac:dyDescent="0.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4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8.75" customHeight="1" x14ac:dyDescent="0.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4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8.75" customHeight="1" x14ac:dyDescent="0.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4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8.75" customHeight="1" x14ac:dyDescent="0.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4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8.75" customHeight="1" x14ac:dyDescent="0.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4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8.75" customHeight="1" x14ac:dyDescent="0.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4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8.75" customHeight="1" x14ac:dyDescent="0.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4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8.75" customHeight="1" x14ac:dyDescent="0.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4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8.75" customHeight="1" x14ac:dyDescent="0.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4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8.75" customHeight="1" x14ac:dyDescent="0.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4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8.75" customHeight="1" x14ac:dyDescent="0.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4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8.75" customHeight="1" x14ac:dyDescent="0.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4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8.75" customHeight="1" x14ac:dyDescent="0.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4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8.75" customHeight="1" x14ac:dyDescent="0.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4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8.75" customHeight="1" x14ac:dyDescent="0.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4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8.75" customHeight="1" x14ac:dyDescent="0.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4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8.75" customHeight="1" x14ac:dyDescent="0.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4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8.75" customHeight="1" x14ac:dyDescent="0.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4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8.75" customHeight="1" x14ac:dyDescent="0.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4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8.75" customHeight="1" x14ac:dyDescent="0.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4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8.75" customHeight="1" x14ac:dyDescent="0.3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4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8.75" customHeight="1" x14ac:dyDescent="0.3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4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8.75" customHeight="1" x14ac:dyDescent="0.3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4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8.75" customHeight="1" x14ac:dyDescent="0.3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4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8.75" customHeight="1" x14ac:dyDescent="0.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4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8.75" customHeight="1" x14ac:dyDescent="0.3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4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8.75" customHeight="1" x14ac:dyDescent="0.3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4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8.75" customHeight="1" x14ac:dyDescent="0.3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4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8.75" customHeight="1" x14ac:dyDescent="0.3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4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8.75" customHeight="1" x14ac:dyDescent="0.3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4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8.75" customHeight="1" x14ac:dyDescent="0.3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4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8.75" customHeight="1" x14ac:dyDescent="0.3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4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8.75" customHeight="1" x14ac:dyDescent="0.3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4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8.75" customHeight="1" x14ac:dyDescent="0.3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4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8.75" customHeight="1" x14ac:dyDescent="0.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4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8.75" customHeight="1" x14ac:dyDescent="0.3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4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8.75" customHeight="1" x14ac:dyDescent="0.3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4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8.75" customHeight="1" x14ac:dyDescent="0.3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4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8.75" customHeight="1" x14ac:dyDescent="0.3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4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8.75" customHeight="1" x14ac:dyDescent="0.3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4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8.75" customHeight="1" x14ac:dyDescent="0.3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4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8.75" customHeight="1" x14ac:dyDescent="0.3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4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8.75" customHeight="1" x14ac:dyDescent="0.3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4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8.75" customHeight="1" x14ac:dyDescent="0.3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4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8.75" customHeight="1" x14ac:dyDescent="0.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4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8.75" customHeight="1" x14ac:dyDescent="0.3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4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8.75" customHeight="1" x14ac:dyDescent="0.3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4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8.75" customHeight="1" x14ac:dyDescent="0.3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4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8.75" customHeight="1" x14ac:dyDescent="0.3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4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8.75" customHeight="1" x14ac:dyDescent="0.3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4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8.75" customHeight="1" x14ac:dyDescent="0.3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4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8.75" customHeight="1" x14ac:dyDescent="0.3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4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8.75" customHeight="1" x14ac:dyDescent="0.3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4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8.75" customHeight="1" x14ac:dyDescent="0.3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4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8.75" customHeight="1" x14ac:dyDescent="0.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4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8.75" customHeight="1" x14ac:dyDescent="0.3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4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8.75" customHeight="1" x14ac:dyDescent="0.3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4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8.75" customHeight="1" x14ac:dyDescent="0.3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4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8.75" customHeight="1" x14ac:dyDescent="0.3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4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8.75" customHeight="1" x14ac:dyDescent="0.3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4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8.75" customHeight="1" x14ac:dyDescent="0.3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4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8.75" customHeight="1" x14ac:dyDescent="0.3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4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8.75" customHeight="1" x14ac:dyDescent="0.3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4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8.75" customHeight="1" x14ac:dyDescent="0.3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4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8.75" customHeight="1" x14ac:dyDescent="0.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4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8.75" customHeight="1" x14ac:dyDescent="0.3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4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8.75" customHeight="1" x14ac:dyDescent="0.3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4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8.75" customHeight="1" x14ac:dyDescent="0.3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4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8.75" customHeight="1" x14ac:dyDescent="0.3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4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8.75" customHeight="1" x14ac:dyDescent="0.3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4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8.75" customHeight="1" x14ac:dyDescent="0.3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4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8.75" customHeight="1" x14ac:dyDescent="0.3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4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8.75" customHeight="1" x14ac:dyDescent="0.3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4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8.75" customHeight="1" x14ac:dyDescent="0.3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4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8.75" customHeight="1" x14ac:dyDescent="0.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4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8.75" customHeight="1" x14ac:dyDescent="0.3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4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8.75" customHeight="1" x14ac:dyDescent="0.3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4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8.75" customHeight="1" x14ac:dyDescent="0.3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4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8.75" customHeight="1" x14ac:dyDescent="0.3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4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8.75" customHeight="1" x14ac:dyDescent="0.3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4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8.75" customHeight="1" x14ac:dyDescent="0.3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4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8.75" customHeight="1" x14ac:dyDescent="0.3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4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8.75" customHeight="1" x14ac:dyDescent="0.3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4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8.75" customHeight="1" x14ac:dyDescent="0.3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4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8.75" customHeight="1" x14ac:dyDescent="0.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4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8.75" customHeight="1" x14ac:dyDescent="0.3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4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8.75" customHeight="1" x14ac:dyDescent="0.3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4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8.75" customHeight="1" x14ac:dyDescent="0.3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4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8.75" customHeight="1" x14ac:dyDescent="0.3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4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8.75" customHeight="1" x14ac:dyDescent="0.3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4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8.75" customHeight="1" x14ac:dyDescent="0.3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4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8.75" customHeight="1" x14ac:dyDescent="0.3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4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8.75" customHeight="1" x14ac:dyDescent="0.3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4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8.75" customHeight="1" x14ac:dyDescent="0.3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4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8.75" customHeight="1" x14ac:dyDescent="0.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4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8.75" customHeight="1" x14ac:dyDescent="0.3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4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8.75" customHeight="1" x14ac:dyDescent="0.3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4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8.75" customHeight="1" x14ac:dyDescent="0.3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4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8.75" customHeight="1" x14ac:dyDescent="0.3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4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8.75" customHeight="1" x14ac:dyDescent="0.3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4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8.75" customHeight="1" x14ac:dyDescent="0.3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4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8.75" customHeight="1" x14ac:dyDescent="0.3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4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8.75" customHeight="1" x14ac:dyDescent="0.3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4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8.75" customHeight="1" x14ac:dyDescent="0.3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4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8.75" customHeight="1" x14ac:dyDescent="0.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4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8.75" customHeight="1" x14ac:dyDescent="0.3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4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8.75" customHeight="1" x14ac:dyDescent="0.3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4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8.75" customHeight="1" x14ac:dyDescent="0.3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4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8.75" customHeight="1" x14ac:dyDescent="0.3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4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8.75" customHeight="1" x14ac:dyDescent="0.3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4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8.75" customHeight="1" x14ac:dyDescent="0.3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4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8.75" customHeight="1" x14ac:dyDescent="0.3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4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8.75" customHeight="1" x14ac:dyDescent="0.3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4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8.75" customHeight="1" x14ac:dyDescent="0.3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4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8.75" customHeight="1" x14ac:dyDescent="0.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4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8.75" customHeight="1" x14ac:dyDescent="0.3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4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8.75" customHeight="1" x14ac:dyDescent="0.3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4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8.75" customHeight="1" x14ac:dyDescent="0.3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4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8.75" customHeight="1" x14ac:dyDescent="0.3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4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8.75" customHeight="1" x14ac:dyDescent="0.3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4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8.75" customHeight="1" x14ac:dyDescent="0.3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4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8.75" customHeight="1" x14ac:dyDescent="0.3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4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8.75" customHeight="1" x14ac:dyDescent="0.3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4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8.75" customHeight="1" x14ac:dyDescent="0.3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4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8.75" customHeight="1" x14ac:dyDescent="0.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4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8.75" customHeight="1" x14ac:dyDescent="0.3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4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8.75" customHeight="1" x14ac:dyDescent="0.3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4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8.75" customHeight="1" x14ac:dyDescent="0.3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4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8.75" customHeight="1" x14ac:dyDescent="0.3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4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8.75" customHeight="1" x14ac:dyDescent="0.3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4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8.75" customHeight="1" x14ac:dyDescent="0.3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4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8.75" customHeight="1" x14ac:dyDescent="0.3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4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8.75" customHeight="1" x14ac:dyDescent="0.3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4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8.75" customHeight="1" x14ac:dyDescent="0.3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4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8.75" customHeight="1" x14ac:dyDescent="0.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4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8.75" customHeight="1" x14ac:dyDescent="0.3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4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8.75" customHeight="1" x14ac:dyDescent="0.3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4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8.75" customHeight="1" x14ac:dyDescent="0.3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4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8.75" customHeight="1" x14ac:dyDescent="0.3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4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8.75" customHeight="1" x14ac:dyDescent="0.3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4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8.75" customHeight="1" x14ac:dyDescent="0.3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4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8.75" customHeight="1" x14ac:dyDescent="0.3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4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8.75" customHeight="1" x14ac:dyDescent="0.3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4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8.75" customHeight="1" x14ac:dyDescent="0.3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4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8.75" customHeight="1" x14ac:dyDescent="0.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4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8.75" customHeight="1" x14ac:dyDescent="0.3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4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8.75" customHeight="1" x14ac:dyDescent="0.3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4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8.75" customHeight="1" x14ac:dyDescent="0.3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4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8.75" customHeight="1" x14ac:dyDescent="0.3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4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8.75" customHeight="1" x14ac:dyDescent="0.3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4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8.75" customHeight="1" x14ac:dyDescent="0.3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4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8.75" customHeight="1" x14ac:dyDescent="0.3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4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8.75" customHeight="1" x14ac:dyDescent="0.3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4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8.75" customHeight="1" x14ac:dyDescent="0.3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4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8.75" customHeight="1" x14ac:dyDescent="0.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4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8.75" customHeight="1" x14ac:dyDescent="0.3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4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8.75" customHeight="1" x14ac:dyDescent="0.3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4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8.75" customHeight="1" x14ac:dyDescent="0.3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4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8.75" customHeight="1" x14ac:dyDescent="0.3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4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8.75" customHeight="1" x14ac:dyDescent="0.3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4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8.75" customHeight="1" x14ac:dyDescent="0.3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4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8.75" customHeight="1" x14ac:dyDescent="0.3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4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8.75" customHeight="1" x14ac:dyDescent="0.3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4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8.75" customHeight="1" x14ac:dyDescent="0.3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4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8.75" customHeight="1" x14ac:dyDescent="0.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4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8.75" customHeight="1" x14ac:dyDescent="0.3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4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8.75" customHeight="1" x14ac:dyDescent="0.3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4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8.75" customHeight="1" x14ac:dyDescent="0.3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4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8.75" customHeight="1" x14ac:dyDescent="0.3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4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8.75" customHeight="1" x14ac:dyDescent="0.3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4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8.75" customHeight="1" x14ac:dyDescent="0.3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4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8.75" customHeight="1" x14ac:dyDescent="0.3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4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8.75" customHeight="1" x14ac:dyDescent="0.3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4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8.75" customHeight="1" x14ac:dyDescent="0.3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4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8.75" customHeight="1" x14ac:dyDescent="0.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4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8.75" customHeight="1" x14ac:dyDescent="0.3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4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8.75" customHeight="1" x14ac:dyDescent="0.3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4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8.75" customHeight="1" x14ac:dyDescent="0.3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4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8.75" customHeight="1" x14ac:dyDescent="0.3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4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8.75" customHeight="1" x14ac:dyDescent="0.3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4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8.75" customHeight="1" x14ac:dyDescent="0.3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4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8.75" customHeight="1" x14ac:dyDescent="0.3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4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8.75" customHeight="1" x14ac:dyDescent="0.3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4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8.75" customHeight="1" x14ac:dyDescent="0.3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4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8.75" customHeight="1" x14ac:dyDescent="0.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4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8.75" customHeight="1" x14ac:dyDescent="0.3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4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8.75" customHeight="1" x14ac:dyDescent="0.3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4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8.75" customHeight="1" x14ac:dyDescent="0.3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4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8.75" customHeight="1" x14ac:dyDescent="0.3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4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8.75" customHeight="1" x14ac:dyDescent="0.3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4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8.75" customHeight="1" x14ac:dyDescent="0.3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4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8.75" customHeight="1" x14ac:dyDescent="0.3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4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8.75" customHeight="1" x14ac:dyDescent="0.3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4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8.75" customHeight="1" x14ac:dyDescent="0.3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4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8.75" customHeight="1" x14ac:dyDescent="0.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4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8.75" customHeight="1" x14ac:dyDescent="0.3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4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8.75" customHeight="1" x14ac:dyDescent="0.3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4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8.75" customHeight="1" x14ac:dyDescent="0.3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4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8.75" customHeight="1" x14ac:dyDescent="0.3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4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8.75" customHeight="1" x14ac:dyDescent="0.3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4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8.75" customHeight="1" x14ac:dyDescent="0.3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4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8.75" customHeight="1" x14ac:dyDescent="0.3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4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8.75" customHeight="1" x14ac:dyDescent="0.3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4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8.75" customHeight="1" x14ac:dyDescent="0.3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4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8.75" customHeight="1" x14ac:dyDescent="0.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4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8.75" customHeight="1" x14ac:dyDescent="0.3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4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8.75" customHeight="1" x14ac:dyDescent="0.3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4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8.75" customHeight="1" x14ac:dyDescent="0.3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4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8.75" customHeight="1" x14ac:dyDescent="0.3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4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8.75" customHeight="1" x14ac:dyDescent="0.3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4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8.75" customHeight="1" x14ac:dyDescent="0.3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4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8.75" customHeight="1" x14ac:dyDescent="0.3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4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8.75" customHeight="1" x14ac:dyDescent="0.3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4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8.75" customHeight="1" x14ac:dyDescent="0.3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4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8.75" customHeight="1" x14ac:dyDescent="0.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4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8.75" customHeight="1" x14ac:dyDescent="0.3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4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8.75" customHeight="1" x14ac:dyDescent="0.3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4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8.75" customHeight="1" x14ac:dyDescent="0.3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4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8.75" customHeight="1" x14ac:dyDescent="0.3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4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8.75" customHeight="1" x14ac:dyDescent="0.3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4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8.75" customHeight="1" x14ac:dyDescent="0.3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4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8.75" customHeight="1" x14ac:dyDescent="0.3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4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8.75" customHeight="1" x14ac:dyDescent="0.3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4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8.75" customHeight="1" x14ac:dyDescent="0.3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4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8.75" customHeight="1" x14ac:dyDescent="0.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4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8.75" customHeight="1" x14ac:dyDescent="0.3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4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8.75" customHeight="1" x14ac:dyDescent="0.3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4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8.75" customHeight="1" x14ac:dyDescent="0.3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4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8.75" customHeight="1" x14ac:dyDescent="0.3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4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8.75" customHeight="1" x14ac:dyDescent="0.3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4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8.75" customHeight="1" x14ac:dyDescent="0.3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4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8.75" customHeight="1" x14ac:dyDescent="0.3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4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8.75" customHeight="1" x14ac:dyDescent="0.3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4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8.75" customHeight="1" x14ac:dyDescent="0.3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4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8.75" customHeight="1" x14ac:dyDescent="0.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4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8.75" customHeight="1" x14ac:dyDescent="0.3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4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8.75" customHeight="1" x14ac:dyDescent="0.3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4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8.75" customHeight="1" x14ac:dyDescent="0.3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4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8.75" customHeight="1" x14ac:dyDescent="0.3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4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8.75" customHeight="1" x14ac:dyDescent="0.3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4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8.75" customHeight="1" x14ac:dyDescent="0.3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4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8.75" customHeight="1" x14ac:dyDescent="0.3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4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8.75" customHeight="1" x14ac:dyDescent="0.3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4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8.75" customHeight="1" x14ac:dyDescent="0.3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4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8.75" customHeight="1" x14ac:dyDescent="0.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4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8.75" customHeight="1" x14ac:dyDescent="0.3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4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8.75" customHeight="1" x14ac:dyDescent="0.3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4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8.75" customHeight="1" x14ac:dyDescent="0.3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4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8.75" customHeight="1" x14ac:dyDescent="0.3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4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8.75" customHeight="1" x14ac:dyDescent="0.3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4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8.75" customHeight="1" x14ac:dyDescent="0.3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4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8.75" customHeight="1" x14ac:dyDescent="0.3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4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8.75" customHeight="1" x14ac:dyDescent="0.3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4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8.75" customHeight="1" x14ac:dyDescent="0.3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4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8.75" customHeight="1" x14ac:dyDescent="0.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4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8.75" customHeight="1" x14ac:dyDescent="0.3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4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8.75" customHeight="1" x14ac:dyDescent="0.3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4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8.75" customHeight="1" x14ac:dyDescent="0.3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4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8.75" customHeight="1" x14ac:dyDescent="0.3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4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8.75" customHeight="1" x14ac:dyDescent="0.3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4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8.75" customHeight="1" x14ac:dyDescent="0.3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4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8.75" customHeight="1" x14ac:dyDescent="0.3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4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8.75" customHeight="1" x14ac:dyDescent="0.3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4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8.75" customHeight="1" x14ac:dyDescent="0.3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4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8.75" customHeight="1" x14ac:dyDescent="0.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4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8.75" customHeight="1" x14ac:dyDescent="0.3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4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8.75" customHeight="1" x14ac:dyDescent="0.3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4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8.75" customHeight="1" x14ac:dyDescent="0.3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4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8.75" customHeight="1" x14ac:dyDescent="0.3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4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8.75" customHeight="1" x14ac:dyDescent="0.3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4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8.75" customHeight="1" x14ac:dyDescent="0.3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4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8.75" customHeight="1" x14ac:dyDescent="0.3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4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8.75" customHeight="1" x14ac:dyDescent="0.3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4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8.75" customHeight="1" x14ac:dyDescent="0.3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4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8.75" customHeight="1" x14ac:dyDescent="0.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4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8.75" customHeight="1" x14ac:dyDescent="0.3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4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8.75" customHeight="1" x14ac:dyDescent="0.3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4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8.75" customHeight="1" x14ac:dyDescent="0.3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4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8.75" customHeight="1" x14ac:dyDescent="0.3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4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8.75" customHeight="1" x14ac:dyDescent="0.3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4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8.75" customHeight="1" x14ac:dyDescent="0.3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4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8.75" customHeight="1" x14ac:dyDescent="0.3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4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8.75" customHeight="1" x14ac:dyDescent="0.3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4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8.75" customHeight="1" x14ac:dyDescent="0.3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4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8.75" customHeight="1" x14ac:dyDescent="0.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4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8.75" customHeight="1" x14ac:dyDescent="0.3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4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8.75" customHeight="1" x14ac:dyDescent="0.3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4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8.75" customHeight="1" x14ac:dyDescent="0.3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4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8.75" customHeight="1" x14ac:dyDescent="0.3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4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8.75" customHeight="1" x14ac:dyDescent="0.3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4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8.75" customHeight="1" x14ac:dyDescent="0.3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4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8.75" customHeight="1" x14ac:dyDescent="0.3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4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8.75" customHeight="1" x14ac:dyDescent="0.3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4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8.75" customHeight="1" x14ac:dyDescent="0.3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4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8.75" customHeight="1" x14ac:dyDescent="0.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4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8.75" customHeight="1" x14ac:dyDescent="0.3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4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8.75" customHeight="1" x14ac:dyDescent="0.3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4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8.75" customHeight="1" x14ac:dyDescent="0.3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4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8.75" customHeight="1" x14ac:dyDescent="0.3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4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8.75" customHeight="1" x14ac:dyDescent="0.3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4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8.75" customHeight="1" x14ac:dyDescent="0.3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4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8.75" customHeight="1" x14ac:dyDescent="0.3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4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8.75" customHeight="1" x14ac:dyDescent="0.3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4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8.75" customHeight="1" x14ac:dyDescent="0.3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4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8.75" customHeight="1" x14ac:dyDescent="0.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4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8.75" customHeight="1" x14ac:dyDescent="0.3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4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8.75" customHeight="1" x14ac:dyDescent="0.3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4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8.75" customHeight="1" x14ac:dyDescent="0.3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4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8.75" customHeight="1" x14ac:dyDescent="0.3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4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8.75" customHeight="1" x14ac:dyDescent="0.3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4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8.75" customHeight="1" x14ac:dyDescent="0.3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4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8.75" customHeight="1" x14ac:dyDescent="0.3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4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8.75" customHeight="1" x14ac:dyDescent="0.3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4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8.75" customHeight="1" x14ac:dyDescent="0.3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4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8.75" customHeight="1" x14ac:dyDescent="0.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4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8.75" customHeight="1" x14ac:dyDescent="0.3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4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8.75" customHeight="1" x14ac:dyDescent="0.3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4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8.75" customHeight="1" x14ac:dyDescent="0.3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4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8.75" customHeight="1" x14ac:dyDescent="0.3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4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8.75" customHeight="1" x14ac:dyDescent="0.3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4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8.75" customHeight="1" x14ac:dyDescent="0.3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4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8.75" customHeight="1" x14ac:dyDescent="0.3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4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8.75" customHeight="1" x14ac:dyDescent="0.3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4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8.75" customHeight="1" x14ac:dyDescent="0.3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4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8.75" customHeight="1" x14ac:dyDescent="0.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4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8.75" customHeight="1" x14ac:dyDescent="0.3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4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8.75" customHeight="1" x14ac:dyDescent="0.3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4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8.75" customHeight="1" x14ac:dyDescent="0.3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4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8.75" customHeight="1" x14ac:dyDescent="0.3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4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8.75" customHeight="1" x14ac:dyDescent="0.3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4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8.75" customHeight="1" x14ac:dyDescent="0.3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4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8.75" customHeight="1" x14ac:dyDescent="0.3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4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8.75" customHeight="1" x14ac:dyDescent="0.3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4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8.75" customHeight="1" x14ac:dyDescent="0.3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4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8.75" customHeight="1" x14ac:dyDescent="0.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4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8.75" customHeight="1" x14ac:dyDescent="0.3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4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8.75" customHeight="1" x14ac:dyDescent="0.3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4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8.75" customHeight="1" x14ac:dyDescent="0.3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4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8.75" customHeight="1" x14ac:dyDescent="0.3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4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8.75" customHeight="1" x14ac:dyDescent="0.3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4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8.75" customHeight="1" x14ac:dyDescent="0.3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4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8.75" customHeight="1" x14ac:dyDescent="0.3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4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8.75" customHeight="1" x14ac:dyDescent="0.3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4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8.75" customHeight="1" x14ac:dyDescent="0.3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4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8.75" customHeight="1" x14ac:dyDescent="0.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4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8.75" customHeight="1" x14ac:dyDescent="0.3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4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8.75" customHeight="1" x14ac:dyDescent="0.3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4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8.75" customHeight="1" x14ac:dyDescent="0.3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4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8.75" customHeight="1" x14ac:dyDescent="0.3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4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8.75" customHeight="1" x14ac:dyDescent="0.3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4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8.75" customHeight="1" x14ac:dyDescent="0.3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4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8.75" customHeight="1" x14ac:dyDescent="0.3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4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8.75" customHeight="1" x14ac:dyDescent="0.3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4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8.75" customHeight="1" x14ac:dyDescent="0.3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4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8.75" customHeight="1" x14ac:dyDescent="0.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4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8.75" customHeight="1" x14ac:dyDescent="0.3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4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8.75" customHeight="1" x14ac:dyDescent="0.3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4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8.75" customHeight="1" x14ac:dyDescent="0.3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4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8.75" customHeight="1" x14ac:dyDescent="0.3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4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8.75" customHeight="1" x14ac:dyDescent="0.3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4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8.75" customHeight="1" x14ac:dyDescent="0.3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4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8.75" customHeight="1" x14ac:dyDescent="0.3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4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8.75" customHeight="1" x14ac:dyDescent="0.3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4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8.75" customHeight="1" x14ac:dyDescent="0.3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4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8.75" customHeight="1" x14ac:dyDescent="0.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4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8.75" customHeight="1" x14ac:dyDescent="0.3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4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8.75" customHeight="1" x14ac:dyDescent="0.3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4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8.75" customHeight="1" x14ac:dyDescent="0.3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4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8.75" customHeight="1" x14ac:dyDescent="0.3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4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8.75" customHeight="1" x14ac:dyDescent="0.3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4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8.75" customHeight="1" x14ac:dyDescent="0.3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4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8.75" customHeight="1" x14ac:dyDescent="0.3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4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8.75" customHeight="1" x14ac:dyDescent="0.3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4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8.75" customHeight="1" x14ac:dyDescent="0.3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4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8.75" customHeight="1" x14ac:dyDescent="0.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4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8.75" customHeight="1" x14ac:dyDescent="0.3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4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8.75" customHeight="1" x14ac:dyDescent="0.3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4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8.75" customHeight="1" x14ac:dyDescent="0.3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4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8.75" customHeight="1" x14ac:dyDescent="0.3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4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8.75" customHeight="1" x14ac:dyDescent="0.3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4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8.75" customHeight="1" x14ac:dyDescent="0.3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4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8.75" customHeight="1" x14ac:dyDescent="0.3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4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8.75" customHeight="1" x14ac:dyDescent="0.3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4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8.75" customHeight="1" x14ac:dyDescent="0.3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4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8.75" customHeight="1" x14ac:dyDescent="0.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4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8.75" customHeight="1" x14ac:dyDescent="0.3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4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8.75" customHeight="1" x14ac:dyDescent="0.3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4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8.75" customHeight="1" x14ac:dyDescent="0.3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4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8.75" customHeight="1" x14ac:dyDescent="0.3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4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8.75" customHeight="1" x14ac:dyDescent="0.3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4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8.75" customHeight="1" x14ac:dyDescent="0.3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4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8.75" customHeight="1" x14ac:dyDescent="0.3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4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8.75" customHeight="1" x14ac:dyDescent="0.3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4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8.75" customHeight="1" x14ac:dyDescent="0.3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4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8.75" customHeight="1" x14ac:dyDescent="0.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4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8.75" customHeight="1" x14ac:dyDescent="0.3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4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8.75" customHeight="1" x14ac:dyDescent="0.3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4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8.75" customHeight="1" x14ac:dyDescent="0.3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4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8.75" customHeight="1" x14ac:dyDescent="0.3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4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8.75" customHeight="1" x14ac:dyDescent="0.3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4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8.75" customHeight="1" x14ac:dyDescent="0.3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4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8.75" customHeight="1" x14ac:dyDescent="0.3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4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8.75" customHeight="1" x14ac:dyDescent="0.3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4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8.75" customHeight="1" x14ac:dyDescent="0.3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4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8.75" customHeight="1" x14ac:dyDescent="0.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4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8.75" customHeight="1" x14ac:dyDescent="0.3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4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8.75" customHeight="1" x14ac:dyDescent="0.3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4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8.75" customHeight="1" x14ac:dyDescent="0.3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4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8.75" customHeight="1" x14ac:dyDescent="0.3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4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8.75" customHeight="1" x14ac:dyDescent="0.3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4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8.75" customHeight="1" x14ac:dyDescent="0.3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4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8.75" customHeight="1" x14ac:dyDescent="0.3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4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8.75" customHeight="1" x14ac:dyDescent="0.3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4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8.75" customHeight="1" x14ac:dyDescent="0.3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4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8.75" customHeight="1" x14ac:dyDescent="0.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4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8.75" customHeight="1" x14ac:dyDescent="0.3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4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8.75" customHeight="1" x14ac:dyDescent="0.3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4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8.75" customHeight="1" x14ac:dyDescent="0.3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4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8.75" customHeight="1" x14ac:dyDescent="0.3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4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8.75" customHeight="1" x14ac:dyDescent="0.3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4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8.75" customHeight="1" x14ac:dyDescent="0.3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4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8.75" customHeight="1" x14ac:dyDescent="0.3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4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8.75" customHeight="1" x14ac:dyDescent="0.3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4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8.75" customHeight="1" x14ac:dyDescent="0.3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4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8.75" customHeight="1" x14ac:dyDescent="0.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4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8.75" customHeight="1" x14ac:dyDescent="0.3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4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8.75" customHeight="1" x14ac:dyDescent="0.3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4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8.75" customHeight="1" x14ac:dyDescent="0.3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4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8.75" customHeight="1" x14ac:dyDescent="0.3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4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8.75" customHeight="1" x14ac:dyDescent="0.3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4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8.75" customHeight="1" x14ac:dyDescent="0.3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4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8.75" customHeight="1" x14ac:dyDescent="0.3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4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8.75" customHeight="1" x14ac:dyDescent="0.3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4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8.75" customHeight="1" x14ac:dyDescent="0.3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4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8.75" customHeight="1" x14ac:dyDescent="0.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4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8.75" customHeight="1" x14ac:dyDescent="0.3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4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8.75" customHeight="1" x14ac:dyDescent="0.3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4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8.75" customHeight="1" x14ac:dyDescent="0.3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4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8.75" customHeight="1" x14ac:dyDescent="0.3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4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8.75" customHeight="1" x14ac:dyDescent="0.3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4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8.75" customHeight="1" x14ac:dyDescent="0.3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4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8.75" customHeight="1" x14ac:dyDescent="0.3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4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8.75" customHeight="1" x14ac:dyDescent="0.3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4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8.75" customHeight="1" x14ac:dyDescent="0.3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4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8.75" customHeight="1" x14ac:dyDescent="0.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4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8.75" customHeight="1" x14ac:dyDescent="0.3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4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8.75" customHeight="1" x14ac:dyDescent="0.3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4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8.75" customHeight="1" x14ac:dyDescent="0.3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4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8.75" customHeight="1" x14ac:dyDescent="0.3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4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8.75" customHeight="1" x14ac:dyDescent="0.3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4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8.75" customHeight="1" x14ac:dyDescent="0.3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4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8.75" customHeight="1" x14ac:dyDescent="0.3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4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8.75" customHeight="1" x14ac:dyDescent="0.3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4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8.75" customHeight="1" x14ac:dyDescent="0.3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4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8.75" customHeight="1" x14ac:dyDescent="0.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4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8.75" customHeight="1" x14ac:dyDescent="0.3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4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8.75" customHeight="1" x14ac:dyDescent="0.3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4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8.75" customHeight="1" x14ac:dyDescent="0.3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4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8.75" customHeight="1" x14ac:dyDescent="0.3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4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8.75" customHeight="1" x14ac:dyDescent="0.3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4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8.75" customHeight="1" x14ac:dyDescent="0.3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4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8.75" customHeight="1" x14ac:dyDescent="0.3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4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8.75" customHeight="1" x14ac:dyDescent="0.3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4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8.75" customHeight="1" x14ac:dyDescent="0.3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4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8.75" customHeight="1" x14ac:dyDescent="0.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4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8.75" customHeight="1" x14ac:dyDescent="0.3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4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8.75" customHeight="1" x14ac:dyDescent="0.3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4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8.75" customHeight="1" x14ac:dyDescent="0.3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4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8.75" customHeight="1" x14ac:dyDescent="0.3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4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8.75" customHeight="1" x14ac:dyDescent="0.3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4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8.75" customHeight="1" x14ac:dyDescent="0.3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4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8.75" customHeight="1" x14ac:dyDescent="0.3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4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8.75" customHeight="1" x14ac:dyDescent="0.3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4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8.75" customHeight="1" x14ac:dyDescent="0.3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4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8.75" customHeight="1" x14ac:dyDescent="0.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4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8.75" customHeight="1" x14ac:dyDescent="0.3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4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8.75" customHeight="1" x14ac:dyDescent="0.3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4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8.75" customHeight="1" x14ac:dyDescent="0.3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4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8.75" customHeight="1" x14ac:dyDescent="0.3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4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8.75" customHeight="1" x14ac:dyDescent="0.3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4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8.75" customHeight="1" x14ac:dyDescent="0.3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4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8.75" customHeight="1" x14ac:dyDescent="0.3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4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8.75" customHeight="1" x14ac:dyDescent="0.3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4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8.75" customHeight="1" x14ac:dyDescent="0.3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4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8.75" customHeight="1" x14ac:dyDescent="0.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4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8.75" customHeight="1" x14ac:dyDescent="0.3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4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8.75" customHeight="1" x14ac:dyDescent="0.3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4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8.75" customHeight="1" x14ac:dyDescent="0.3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4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8.75" customHeight="1" x14ac:dyDescent="0.3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4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8.75" customHeight="1" x14ac:dyDescent="0.3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4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8.75" customHeight="1" x14ac:dyDescent="0.3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4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8.75" customHeight="1" x14ac:dyDescent="0.3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4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8.75" customHeight="1" x14ac:dyDescent="0.3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4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8.75" customHeight="1" x14ac:dyDescent="0.3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4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8.75" customHeight="1" x14ac:dyDescent="0.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4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8.75" customHeight="1" x14ac:dyDescent="0.3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4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8.75" customHeight="1" x14ac:dyDescent="0.3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4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8.75" customHeight="1" x14ac:dyDescent="0.3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4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8.75" customHeight="1" x14ac:dyDescent="0.3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4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8.75" customHeight="1" x14ac:dyDescent="0.3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4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8.75" customHeight="1" x14ac:dyDescent="0.3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4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8.75" customHeight="1" x14ac:dyDescent="0.3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4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8.75" customHeight="1" x14ac:dyDescent="0.3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4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8.75" customHeight="1" x14ac:dyDescent="0.3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4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8.75" customHeight="1" x14ac:dyDescent="0.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4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8.75" customHeight="1" x14ac:dyDescent="0.3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4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8.75" customHeight="1" x14ac:dyDescent="0.3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4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8.75" customHeight="1" x14ac:dyDescent="0.3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4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8.75" customHeight="1" x14ac:dyDescent="0.3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4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8.75" customHeight="1" x14ac:dyDescent="0.3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4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8.75" customHeight="1" x14ac:dyDescent="0.3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4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8.75" customHeight="1" x14ac:dyDescent="0.3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4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8.75" customHeight="1" x14ac:dyDescent="0.3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4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8.75" customHeight="1" x14ac:dyDescent="0.3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4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8.75" customHeight="1" x14ac:dyDescent="0.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4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8.75" customHeight="1" x14ac:dyDescent="0.3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4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8.75" customHeight="1" x14ac:dyDescent="0.3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4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8.75" customHeight="1" x14ac:dyDescent="0.3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4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8.75" customHeight="1" x14ac:dyDescent="0.3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4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8.75" customHeight="1" x14ac:dyDescent="0.3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4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8.75" customHeight="1" x14ac:dyDescent="0.3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4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8.75" customHeight="1" x14ac:dyDescent="0.3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4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8.75" customHeight="1" x14ac:dyDescent="0.3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4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8.75" customHeight="1" x14ac:dyDescent="0.3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4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8.75" customHeight="1" x14ac:dyDescent="0.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4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8.75" customHeight="1" x14ac:dyDescent="0.3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4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8.75" customHeight="1" x14ac:dyDescent="0.3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4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8.75" customHeight="1" x14ac:dyDescent="0.3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4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8.75" customHeight="1" x14ac:dyDescent="0.3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4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8.75" customHeight="1" x14ac:dyDescent="0.3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4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8.75" customHeight="1" x14ac:dyDescent="0.3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4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8.75" customHeight="1" x14ac:dyDescent="0.3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4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8.75" customHeight="1" x14ac:dyDescent="0.3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4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8.75" customHeight="1" x14ac:dyDescent="0.3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4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8.75" customHeight="1" x14ac:dyDescent="0.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4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8.75" customHeight="1" x14ac:dyDescent="0.3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4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8.75" customHeight="1" x14ac:dyDescent="0.3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4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8.75" customHeight="1" x14ac:dyDescent="0.3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4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8.75" customHeight="1" x14ac:dyDescent="0.3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4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8.75" customHeight="1" x14ac:dyDescent="0.3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4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8.75" customHeight="1" x14ac:dyDescent="0.3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4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8.75" customHeight="1" x14ac:dyDescent="0.3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4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8.75" customHeight="1" x14ac:dyDescent="0.3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4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8.75" customHeight="1" x14ac:dyDescent="0.3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4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8.75" customHeight="1" x14ac:dyDescent="0.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4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8.75" customHeight="1" x14ac:dyDescent="0.3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4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8.75" customHeight="1" x14ac:dyDescent="0.3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4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8.75" customHeight="1" x14ac:dyDescent="0.3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4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8.75" customHeight="1" x14ac:dyDescent="0.3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4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8.75" customHeight="1" x14ac:dyDescent="0.3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4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8.75" customHeight="1" x14ac:dyDescent="0.3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4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8.75" customHeight="1" x14ac:dyDescent="0.3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4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8.75" customHeight="1" x14ac:dyDescent="0.3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4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8.75" customHeight="1" x14ac:dyDescent="0.3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4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8.75" customHeight="1" x14ac:dyDescent="0.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4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8.75" customHeight="1" x14ac:dyDescent="0.3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4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8.75" customHeight="1" x14ac:dyDescent="0.3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4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8.75" customHeight="1" x14ac:dyDescent="0.3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4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8.75" customHeight="1" x14ac:dyDescent="0.3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4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8.75" customHeight="1" x14ac:dyDescent="0.3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4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8.75" customHeight="1" x14ac:dyDescent="0.3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4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8.75" customHeight="1" x14ac:dyDescent="0.3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4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8.75" customHeight="1" x14ac:dyDescent="0.3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4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8.75" customHeight="1" x14ac:dyDescent="0.3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4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8.75" customHeight="1" x14ac:dyDescent="0.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4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8.75" customHeight="1" x14ac:dyDescent="0.3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4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8.75" customHeight="1" x14ac:dyDescent="0.3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4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8.75" customHeight="1" x14ac:dyDescent="0.3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4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8.75" customHeight="1" x14ac:dyDescent="0.3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4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8.75" customHeight="1" x14ac:dyDescent="0.3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4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8.75" customHeight="1" x14ac:dyDescent="0.3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4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8.75" customHeight="1" x14ac:dyDescent="0.3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4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8.75" customHeight="1" x14ac:dyDescent="0.3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4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8.75" customHeight="1" x14ac:dyDescent="0.3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4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8.75" customHeight="1" x14ac:dyDescent="0.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4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8.75" customHeight="1" x14ac:dyDescent="0.3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4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8.75" customHeight="1" x14ac:dyDescent="0.3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4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8.75" customHeight="1" x14ac:dyDescent="0.3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4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8.75" customHeight="1" x14ac:dyDescent="0.3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4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8.75" customHeight="1" x14ac:dyDescent="0.3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4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8.75" customHeight="1" x14ac:dyDescent="0.3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4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8.75" customHeight="1" x14ac:dyDescent="0.3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4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8.75" customHeight="1" x14ac:dyDescent="0.3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4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8.75" customHeight="1" x14ac:dyDescent="0.3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4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8.75" customHeight="1" x14ac:dyDescent="0.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4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8.75" customHeight="1" x14ac:dyDescent="0.3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4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8.75" customHeight="1" x14ac:dyDescent="0.3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4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8.75" customHeight="1" x14ac:dyDescent="0.3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4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8.75" customHeight="1" x14ac:dyDescent="0.3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4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8.75" customHeight="1" x14ac:dyDescent="0.3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4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8.75" customHeight="1" x14ac:dyDescent="0.3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4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8.75" customHeight="1" x14ac:dyDescent="0.3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4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8.75" customHeight="1" x14ac:dyDescent="0.3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4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8.75" customHeight="1" x14ac:dyDescent="0.3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4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8.75" customHeight="1" x14ac:dyDescent="0.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4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8.75" customHeight="1" x14ac:dyDescent="0.3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4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8.75" customHeight="1" x14ac:dyDescent="0.3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4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8.75" customHeight="1" x14ac:dyDescent="0.3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4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8.75" customHeight="1" x14ac:dyDescent="0.3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4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8.75" customHeight="1" x14ac:dyDescent="0.3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4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8.75" customHeight="1" x14ac:dyDescent="0.3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4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8.75" customHeight="1" x14ac:dyDescent="0.3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4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8.75" customHeight="1" x14ac:dyDescent="0.3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4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8.75" customHeight="1" x14ac:dyDescent="0.3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4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8.75" customHeight="1" x14ac:dyDescent="0.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4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8.75" customHeight="1" x14ac:dyDescent="0.3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4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8.75" customHeight="1" x14ac:dyDescent="0.3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4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8.75" customHeight="1" x14ac:dyDescent="0.3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4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8.75" customHeight="1" x14ac:dyDescent="0.3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4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8.75" customHeight="1" x14ac:dyDescent="0.3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4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8.75" customHeight="1" x14ac:dyDescent="0.3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4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8.75" customHeight="1" x14ac:dyDescent="0.3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4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8.75" customHeight="1" x14ac:dyDescent="0.3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4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8.75" customHeight="1" x14ac:dyDescent="0.3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4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8.75" customHeight="1" x14ac:dyDescent="0.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4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8.75" customHeight="1" x14ac:dyDescent="0.3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4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8.75" customHeight="1" x14ac:dyDescent="0.3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4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8.75" customHeight="1" x14ac:dyDescent="0.3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4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8.75" customHeight="1" x14ac:dyDescent="0.3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4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8.75" customHeight="1" x14ac:dyDescent="0.3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4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8.75" customHeight="1" x14ac:dyDescent="0.3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4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8.75" customHeight="1" x14ac:dyDescent="0.3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4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8.75" customHeight="1" x14ac:dyDescent="0.3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4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8.75" customHeight="1" x14ac:dyDescent="0.3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4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8.75" customHeight="1" x14ac:dyDescent="0.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4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8.75" customHeight="1" x14ac:dyDescent="0.3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4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8.75" customHeight="1" x14ac:dyDescent="0.3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4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8.75" customHeight="1" x14ac:dyDescent="0.3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4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8.75" customHeight="1" x14ac:dyDescent="0.3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4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8.75" customHeight="1" x14ac:dyDescent="0.3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4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8.75" customHeight="1" x14ac:dyDescent="0.3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4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8.75" customHeight="1" x14ac:dyDescent="0.3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4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8.75" customHeight="1" x14ac:dyDescent="0.3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4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8.75" customHeight="1" x14ac:dyDescent="0.3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4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8.75" customHeight="1" x14ac:dyDescent="0.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4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8.75" customHeight="1" x14ac:dyDescent="0.3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4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8.75" customHeight="1" x14ac:dyDescent="0.3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4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8.75" customHeight="1" x14ac:dyDescent="0.3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4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8.75" customHeight="1" x14ac:dyDescent="0.3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4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8.75" customHeight="1" x14ac:dyDescent="0.3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4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8.75" customHeight="1" x14ac:dyDescent="0.3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4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8.75" customHeight="1" x14ac:dyDescent="0.3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4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8.75" customHeight="1" x14ac:dyDescent="0.3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4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8.75" customHeight="1" x14ac:dyDescent="0.3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4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8.75" customHeight="1" x14ac:dyDescent="0.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4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8.75" customHeight="1" x14ac:dyDescent="0.3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4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8.75" customHeight="1" x14ac:dyDescent="0.3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4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8.75" customHeight="1" x14ac:dyDescent="0.3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4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8.75" customHeight="1" x14ac:dyDescent="0.3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4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8.75" customHeight="1" x14ac:dyDescent="0.3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4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8.75" customHeight="1" x14ac:dyDescent="0.3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4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8.75" customHeight="1" x14ac:dyDescent="0.3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4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8.75" customHeight="1" x14ac:dyDescent="0.3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4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8.75" customHeight="1" x14ac:dyDescent="0.3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4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8.75" customHeight="1" x14ac:dyDescent="0.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4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8.75" customHeight="1" x14ac:dyDescent="0.3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4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8.75" customHeight="1" x14ac:dyDescent="0.3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4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8.75" customHeight="1" x14ac:dyDescent="0.3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4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8.75" customHeight="1" x14ac:dyDescent="0.3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4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8.75" customHeight="1" x14ac:dyDescent="0.3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4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8.75" customHeight="1" x14ac:dyDescent="0.3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4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8.75" customHeight="1" x14ac:dyDescent="0.3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4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8.75" customHeight="1" x14ac:dyDescent="0.3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4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8.75" customHeight="1" x14ac:dyDescent="0.3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4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8.75" customHeight="1" x14ac:dyDescent="0.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4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8.75" customHeight="1" x14ac:dyDescent="0.3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4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8.75" customHeight="1" x14ac:dyDescent="0.3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4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8.75" customHeight="1" x14ac:dyDescent="0.3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4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8.75" customHeight="1" x14ac:dyDescent="0.3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4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8.75" customHeight="1" x14ac:dyDescent="0.3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4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8.75" customHeight="1" x14ac:dyDescent="0.3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4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8.75" customHeight="1" x14ac:dyDescent="0.3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4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8.75" customHeight="1" x14ac:dyDescent="0.3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4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8.75" customHeight="1" x14ac:dyDescent="0.3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4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8.75" customHeight="1" x14ac:dyDescent="0.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4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8.75" customHeight="1" x14ac:dyDescent="0.3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4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8.75" customHeight="1" x14ac:dyDescent="0.3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4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8.75" customHeight="1" x14ac:dyDescent="0.3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4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8.75" customHeight="1" x14ac:dyDescent="0.3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4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8.75" customHeight="1" x14ac:dyDescent="0.3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4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8.75" customHeight="1" x14ac:dyDescent="0.3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4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8.75" customHeight="1" x14ac:dyDescent="0.3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4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8.75" customHeight="1" x14ac:dyDescent="0.3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4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8.75" customHeight="1" x14ac:dyDescent="0.3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4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8.75" customHeight="1" x14ac:dyDescent="0.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4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8.75" customHeight="1" x14ac:dyDescent="0.3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4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8.75" customHeight="1" x14ac:dyDescent="0.3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4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8.75" customHeight="1" x14ac:dyDescent="0.3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4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8.75" customHeight="1" x14ac:dyDescent="0.3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4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8.75" customHeight="1" x14ac:dyDescent="0.3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4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8.75" customHeight="1" x14ac:dyDescent="0.3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4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8.75" customHeight="1" x14ac:dyDescent="0.3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4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8.75" customHeight="1" x14ac:dyDescent="0.3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4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8.75" customHeight="1" x14ac:dyDescent="0.3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4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8.75" customHeight="1" x14ac:dyDescent="0.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4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8.75" customHeight="1" x14ac:dyDescent="0.3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4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8.75" customHeight="1" x14ac:dyDescent="0.3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4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8.75" customHeight="1" x14ac:dyDescent="0.3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4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8.75" customHeight="1" x14ac:dyDescent="0.3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4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8.75" customHeight="1" x14ac:dyDescent="0.3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4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8.75" customHeight="1" x14ac:dyDescent="0.3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4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8.75" customHeight="1" x14ac:dyDescent="0.3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4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16">
    <mergeCell ref="B9:B10"/>
    <mergeCell ref="C9:D9"/>
    <mergeCell ref="E9:F9"/>
    <mergeCell ref="G9:H9"/>
    <mergeCell ref="B19:B20"/>
    <mergeCell ref="A1:E1"/>
    <mergeCell ref="F1:K1"/>
    <mergeCell ref="A2:E2"/>
    <mergeCell ref="F2:K2"/>
    <mergeCell ref="F3:K3"/>
    <mergeCell ref="L9:L10"/>
    <mergeCell ref="L19:L20"/>
    <mergeCell ref="G36:K36"/>
    <mergeCell ref="G37:K37"/>
    <mergeCell ref="G38:K38"/>
    <mergeCell ref="I9:J9"/>
  </mergeCells>
  <printOptions horizontalCentered="1"/>
  <pageMargins left="0" right="0" top="0" bottom="0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W25" sqref="W25"/>
    </sheetView>
  </sheetViews>
  <sheetFormatPr defaultColWidth="12.6640625" defaultRowHeight="15" customHeight="1" x14ac:dyDescent="0.25"/>
  <cols>
    <col min="1" max="1" width="3.6640625" customWidth="1"/>
    <col min="2" max="2" width="15.33203125" customWidth="1"/>
    <col min="3" max="3" width="8" customWidth="1"/>
    <col min="4" max="4" width="6.33203125" customWidth="1"/>
    <col min="5" max="5" width="6.88671875" customWidth="1"/>
    <col min="6" max="6" width="6.33203125" customWidth="1"/>
    <col min="7" max="7" width="6.88671875" customWidth="1"/>
    <col min="8" max="8" width="6.33203125" customWidth="1"/>
    <col min="9" max="9" width="6.88671875" customWidth="1"/>
    <col min="10" max="10" width="6.33203125" customWidth="1"/>
    <col min="11" max="11" width="6.88671875" customWidth="1"/>
    <col min="12" max="12" width="6.33203125" customWidth="1"/>
    <col min="13" max="13" width="6.88671875" customWidth="1"/>
    <col min="14" max="14" width="6.33203125" customWidth="1"/>
    <col min="15" max="15" width="6.88671875" customWidth="1"/>
    <col min="16" max="16" width="6.33203125" customWidth="1"/>
    <col min="17" max="17" width="6.88671875" customWidth="1"/>
    <col min="18" max="18" width="6.33203125" customWidth="1"/>
    <col min="19" max="19" width="6.88671875" customWidth="1"/>
    <col min="20" max="20" width="6.33203125" customWidth="1"/>
    <col min="21" max="21" width="6.88671875" customWidth="1"/>
    <col min="22" max="22" width="5.88671875" customWidth="1"/>
    <col min="23" max="26" width="9.109375" customWidth="1"/>
  </cols>
  <sheetData>
    <row r="1" spans="1:26" ht="15" customHeight="1" x14ac:dyDescent="0.3">
      <c r="A1" s="91" t="str">
        <f>'1. Tình hình'!A1</f>
        <v>ỦY BAN NHÂN DÂN XÃ TAM XUÂN</v>
      </c>
      <c r="B1" s="89"/>
      <c r="C1" s="89"/>
      <c r="D1" s="89"/>
      <c r="E1" s="89"/>
      <c r="F1" s="89"/>
      <c r="G1" s="89"/>
      <c r="H1" s="91" t="s">
        <v>16</v>
      </c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23"/>
      <c r="W1" s="23"/>
      <c r="X1" s="23"/>
      <c r="Y1" s="23"/>
      <c r="Z1" s="23"/>
    </row>
    <row r="2" spans="1:26" ht="12.75" customHeight="1" x14ac:dyDescent="0.3">
      <c r="A2" s="91" t="str">
        <f>'1. Tình hình'!A2</f>
        <v>Trường THCS Phan Bá Phiến</v>
      </c>
      <c r="B2" s="89"/>
      <c r="C2" s="89"/>
      <c r="D2" s="89"/>
      <c r="E2" s="89"/>
      <c r="F2" s="89"/>
      <c r="G2" s="89"/>
      <c r="H2" s="91" t="s">
        <v>17</v>
      </c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23"/>
      <c r="W2" s="23"/>
      <c r="X2" s="23"/>
      <c r="Y2" s="23"/>
      <c r="Z2" s="23"/>
    </row>
    <row r="3" spans="1:26" ht="9.75" customHeight="1" x14ac:dyDescent="0.3">
      <c r="A3" s="92" t="s">
        <v>66</v>
      </c>
      <c r="B3" s="89"/>
      <c r="C3" s="89"/>
      <c r="D3" s="89"/>
      <c r="E3" s="89"/>
      <c r="F3" s="89"/>
      <c r="G3" s="89"/>
      <c r="H3" s="106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23"/>
      <c r="W3" s="23"/>
      <c r="X3" s="23"/>
      <c r="Y3" s="23"/>
      <c r="Z3" s="23"/>
    </row>
    <row r="4" spans="1:26" ht="9.75" customHeight="1" x14ac:dyDescent="0.25">
      <c r="A4" s="69"/>
      <c r="B4" s="69"/>
      <c r="C4" s="69"/>
      <c r="D4" s="69"/>
      <c r="E4" s="69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3"/>
      <c r="W4" s="23"/>
      <c r="X4" s="23"/>
      <c r="Y4" s="23"/>
      <c r="Z4" s="23"/>
    </row>
    <row r="5" spans="1:26" ht="12.75" customHeight="1" x14ac:dyDescent="0.3">
      <c r="A5" s="93" t="str">
        <f>"THỐNG KÊ CHẤT LƯỢNG BÀI KIỂM TRA CUỐI KỲ II NĂM HỌC "&amp;'Hướng dẫn'!C14</f>
        <v>THỐNG KÊ CHẤT LƯỢNG BÀI KIỂM TRA CUỐI KỲ II NĂM HỌC 2025-2026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29"/>
      <c r="U5" s="29"/>
      <c r="V5" s="29"/>
      <c r="W5" s="29"/>
      <c r="X5" s="29"/>
      <c r="Y5" s="29"/>
      <c r="Z5" s="29"/>
    </row>
    <row r="6" spans="1:26" ht="12.75" customHeight="1" x14ac:dyDescent="0.3">
      <c r="A6" s="110" t="s">
        <v>67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26"/>
      <c r="U6" s="26"/>
      <c r="V6" s="26"/>
      <c r="W6" s="26"/>
      <c r="X6" s="26"/>
      <c r="Y6" s="26"/>
      <c r="Z6" s="26"/>
    </row>
    <row r="7" spans="1:26" ht="15.75" customHeight="1" x14ac:dyDescent="0.3">
      <c r="A7" s="35"/>
      <c r="B7" s="35"/>
      <c r="C7" s="35"/>
      <c r="D7" s="45"/>
      <c r="E7" s="35"/>
      <c r="F7" s="35"/>
      <c r="G7" s="35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9.5" customHeight="1" x14ac:dyDescent="0.25">
      <c r="A8" s="108" t="s">
        <v>68</v>
      </c>
      <c r="B8" s="109" t="s">
        <v>69</v>
      </c>
      <c r="C8" s="109" t="s">
        <v>70</v>
      </c>
      <c r="D8" s="107" t="s">
        <v>71</v>
      </c>
      <c r="E8" s="95"/>
      <c r="F8" s="107" t="s">
        <v>72</v>
      </c>
      <c r="G8" s="95"/>
      <c r="H8" s="107" t="s">
        <v>73</v>
      </c>
      <c r="I8" s="95"/>
      <c r="J8" s="107" t="s">
        <v>74</v>
      </c>
      <c r="K8" s="95"/>
      <c r="L8" s="107" t="s">
        <v>75</v>
      </c>
      <c r="M8" s="95"/>
      <c r="N8" s="107" t="s">
        <v>76</v>
      </c>
      <c r="O8" s="95"/>
      <c r="P8" s="107" t="s">
        <v>77</v>
      </c>
      <c r="Q8" s="95"/>
      <c r="R8" s="107" t="s">
        <v>78</v>
      </c>
      <c r="S8" s="95"/>
      <c r="T8" s="107" t="s">
        <v>79</v>
      </c>
      <c r="U8" s="95"/>
      <c r="V8" s="70"/>
      <c r="W8" s="70"/>
      <c r="X8" s="70"/>
      <c r="Y8" s="70"/>
      <c r="Z8" s="70"/>
    </row>
    <row r="9" spans="1:26" ht="32.25" customHeight="1" x14ac:dyDescent="0.25">
      <c r="A9" s="97"/>
      <c r="B9" s="97"/>
      <c r="C9" s="97"/>
      <c r="D9" s="31" t="s">
        <v>80</v>
      </c>
      <c r="E9" s="31" t="s">
        <v>81</v>
      </c>
      <c r="F9" s="31" t="s">
        <v>80</v>
      </c>
      <c r="G9" s="31" t="s">
        <v>81</v>
      </c>
      <c r="H9" s="31" t="s">
        <v>80</v>
      </c>
      <c r="I9" s="31" t="s">
        <v>81</v>
      </c>
      <c r="J9" s="31" t="s">
        <v>80</v>
      </c>
      <c r="K9" s="31" t="s">
        <v>81</v>
      </c>
      <c r="L9" s="31" t="s">
        <v>80</v>
      </c>
      <c r="M9" s="31" t="s">
        <v>81</v>
      </c>
      <c r="N9" s="31" t="s">
        <v>80</v>
      </c>
      <c r="O9" s="31" t="s">
        <v>81</v>
      </c>
      <c r="P9" s="31" t="s">
        <v>80</v>
      </c>
      <c r="Q9" s="31" t="s">
        <v>81</v>
      </c>
      <c r="R9" s="31" t="s">
        <v>80</v>
      </c>
      <c r="S9" s="31" t="s">
        <v>81</v>
      </c>
      <c r="T9" s="31" t="s">
        <v>80</v>
      </c>
      <c r="U9" s="31" t="s">
        <v>81</v>
      </c>
      <c r="V9" s="71"/>
      <c r="W9" s="71"/>
      <c r="X9" s="71"/>
      <c r="Y9" s="71"/>
      <c r="Z9" s="71"/>
    </row>
    <row r="10" spans="1:26" ht="20.25" customHeight="1" x14ac:dyDescent="0.25">
      <c r="A10" s="72">
        <v>1</v>
      </c>
      <c r="B10" s="73" t="s">
        <v>82</v>
      </c>
      <c r="C10" s="72">
        <v>144</v>
      </c>
      <c r="D10" s="74">
        <v>0</v>
      </c>
      <c r="E10" s="75">
        <f t="shared" ref="E10:E12" si="0">IF($C10=0,"",D10/$C10)</f>
        <v>0</v>
      </c>
      <c r="F10" s="74">
        <v>3</v>
      </c>
      <c r="G10" s="75">
        <f t="shared" ref="G10:G12" si="1">IF($C10=0,"",F10/$C10)</f>
        <v>2.0833333333333332E-2</v>
      </c>
      <c r="H10" s="74">
        <v>23</v>
      </c>
      <c r="I10" s="75">
        <f t="shared" ref="I10:I12" si="2">IF($C10=0,"",H10/$C10)</f>
        <v>0.15972222222222221</v>
      </c>
      <c r="J10" s="74">
        <v>18</v>
      </c>
      <c r="K10" s="75">
        <f t="shared" ref="K10:K12" si="3">IF($C10=0,"",J10/$C10)</f>
        <v>0.125</v>
      </c>
      <c r="L10" s="74">
        <v>52</v>
      </c>
      <c r="M10" s="75">
        <f t="shared" ref="M10:M12" si="4">IF($C10=0,"",L10/$C10)</f>
        <v>0.3611111111111111</v>
      </c>
      <c r="N10" s="74">
        <v>24</v>
      </c>
      <c r="O10" s="75">
        <f t="shared" ref="O10:O12" si="5">IF($C10=0,"",N10/$C10)</f>
        <v>0.16666666666666666</v>
      </c>
      <c r="P10" s="74">
        <v>22</v>
      </c>
      <c r="Q10" s="75">
        <f t="shared" ref="Q10:Q12" si="6">IF($C10=0,"",P10/$C10)</f>
        <v>0.15277777777777779</v>
      </c>
      <c r="R10" s="74">
        <v>2</v>
      </c>
      <c r="S10" s="75">
        <f t="shared" ref="S10:S12" si="7">IF($C10=0,"",R10/$C10)</f>
        <v>1.3888888888888888E-2</v>
      </c>
      <c r="T10" s="72">
        <f t="shared" ref="T10:T12" si="8">SUM(L10,N10,P10,R10)</f>
        <v>100</v>
      </c>
      <c r="U10" s="75">
        <f t="shared" ref="U10:U12" si="9">IF($C10=0,"",T10/$C10)</f>
        <v>0.69444444444444442</v>
      </c>
    </row>
    <row r="11" spans="1:26" ht="20.25" customHeight="1" x14ac:dyDescent="0.25">
      <c r="A11" s="72">
        <v>2</v>
      </c>
      <c r="B11" s="73" t="s">
        <v>83</v>
      </c>
      <c r="C11" s="72">
        <v>144</v>
      </c>
      <c r="D11" s="74">
        <v>0</v>
      </c>
      <c r="E11" s="75">
        <f t="shared" si="0"/>
        <v>0</v>
      </c>
      <c r="F11" s="74">
        <v>3</v>
      </c>
      <c r="G11" s="75">
        <f t="shared" si="1"/>
        <v>2.0833333333333332E-2</v>
      </c>
      <c r="H11" s="74">
        <v>30</v>
      </c>
      <c r="I11" s="75">
        <f t="shared" si="2"/>
        <v>0.20833333333333334</v>
      </c>
      <c r="J11" s="74">
        <v>26</v>
      </c>
      <c r="K11" s="75">
        <f t="shared" si="3"/>
        <v>0.18055555555555555</v>
      </c>
      <c r="L11" s="74">
        <v>45</v>
      </c>
      <c r="M11" s="75">
        <f t="shared" si="4"/>
        <v>0.3125</v>
      </c>
      <c r="N11" s="74">
        <v>21</v>
      </c>
      <c r="O11" s="75">
        <f t="shared" si="5"/>
        <v>0.14583333333333334</v>
      </c>
      <c r="P11" s="74">
        <v>19</v>
      </c>
      <c r="Q11" s="75">
        <f t="shared" si="6"/>
        <v>0.13194444444444445</v>
      </c>
      <c r="R11" s="74">
        <v>0</v>
      </c>
      <c r="S11" s="75">
        <f t="shared" si="7"/>
        <v>0</v>
      </c>
      <c r="T11" s="72">
        <f t="shared" si="8"/>
        <v>85</v>
      </c>
      <c r="U11" s="75">
        <f t="shared" si="9"/>
        <v>0.59027777777777779</v>
      </c>
    </row>
    <row r="12" spans="1:26" ht="20.25" customHeight="1" x14ac:dyDescent="0.25">
      <c r="A12" s="72">
        <v>3</v>
      </c>
      <c r="B12" s="73" t="s">
        <v>84</v>
      </c>
      <c r="C12" s="72">
        <v>144</v>
      </c>
      <c r="D12" s="74">
        <v>0</v>
      </c>
      <c r="E12" s="75">
        <f t="shared" si="0"/>
        <v>0</v>
      </c>
      <c r="F12" s="74">
        <v>0</v>
      </c>
      <c r="G12" s="75">
        <f t="shared" si="1"/>
        <v>0</v>
      </c>
      <c r="H12" s="74">
        <v>10</v>
      </c>
      <c r="I12" s="75">
        <f t="shared" si="2"/>
        <v>6.9444444444444448E-2</v>
      </c>
      <c r="J12" s="74">
        <v>14</v>
      </c>
      <c r="K12" s="75">
        <f t="shared" si="3"/>
        <v>9.7222222222222224E-2</v>
      </c>
      <c r="L12" s="74">
        <v>43</v>
      </c>
      <c r="M12" s="75">
        <f t="shared" si="4"/>
        <v>0.2986111111111111</v>
      </c>
      <c r="N12" s="74">
        <v>35</v>
      </c>
      <c r="O12" s="75">
        <f t="shared" si="5"/>
        <v>0.24305555555555555</v>
      </c>
      <c r="P12" s="74">
        <v>42</v>
      </c>
      <c r="Q12" s="75">
        <f t="shared" si="6"/>
        <v>0.29166666666666669</v>
      </c>
      <c r="R12" s="74">
        <v>0</v>
      </c>
      <c r="S12" s="75">
        <f t="shared" si="7"/>
        <v>0</v>
      </c>
      <c r="T12" s="72">
        <f t="shared" si="8"/>
        <v>120</v>
      </c>
      <c r="U12" s="75">
        <f t="shared" si="9"/>
        <v>0.83333333333333337</v>
      </c>
    </row>
    <row r="13" spans="1:26" ht="22.5" customHeight="1" x14ac:dyDescent="0.25">
      <c r="A13" s="94" t="s">
        <v>85</v>
      </c>
      <c r="B13" s="95"/>
      <c r="C13" s="72">
        <f t="shared" ref="C13:D13" si="10">IF(SUM(C10:C12)=0,"",SUM(C10:C12))</f>
        <v>432</v>
      </c>
      <c r="D13" s="72" t="str">
        <f t="shared" si="10"/>
        <v/>
      </c>
      <c r="E13" s="75" t="str">
        <f>IF(D13="","",D13/$C13)</f>
        <v/>
      </c>
      <c r="F13" s="72">
        <f>IF(SUM(F10:F12)=0,"",SUM(F10:F12))</f>
        <v>6</v>
      </c>
      <c r="G13" s="75">
        <f>IF(F13="","",F13/$C13)</f>
        <v>1.3888888888888888E-2</v>
      </c>
      <c r="H13" s="72">
        <f>IF(SUM(H10:H12)=0,"",SUM(H10:H12))</f>
        <v>63</v>
      </c>
      <c r="I13" s="75">
        <f>IF(H13="","",H13/$C13)</f>
        <v>0.14583333333333334</v>
      </c>
      <c r="J13" s="72">
        <f>IF(SUM(J10:J12)=0,"",SUM(J10:J12))</f>
        <v>58</v>
      </c>
      <c r="K13" s="75">
        <f>IF(J13="","",J13/$C13)</f>
        <v>0.13425925925925927</v>
      </c>
      <c r="L13" s="72">
        <f>IF(SUM(L10:L12)=0,"",SUM(L10:L12))</f>
        <v>140</v>
      </c>
      <c r="M13" s="75">
        <f>IF(L13="","",L13/$C13)</f>
        <v>0.32407407407407407</v>
      </c>
      <c r="N13" s="72">
        <f>IF(SUM(N10:N12)=0,"",SUM(N10:N12))</f>
        <v>80</v>
      </c>
      <c r="O13" s="75">
        <f>IF(N13="","",N13/$C13)</f>
        <v>0.18518518518518517</v>
      </c>
      <c r="P13" s="72">
        <f>IF(SUM(P10:P12)=0,"",SUM(P10:P12))</f>
        <v>83</v>
      </c>
      <c r="Q13" s="75">
        <f>IF(P13="","",P13/$C13)</f>
        <v>0.19212962962962962</v>
      </c>
      <c r="R13" s="72">
        <f>IF(SUM(R10:R12)=0,"",SUM(R10:R12))</f>
        <v>2</v>
      </c>
      <c r="S13" s="75">
        <f>IF(R13="","",R13/$C13)</f>
        <v>4.6296296296296294E-3</v>
      </c>
      <c r="T13" s="72">
        <f>IF(SUM(T10:T12)=0,"",SUM(T10:T12))</f>
        <v>305</v>
      </c>
      <c r="U13" s="75">
        <f>IF(T13="","",T13/$C13)</f>
        <v>0.70601851851851849</v>
      </c>
      <c r="V13" s="71"/>
      <c r="W13" s="71"/>
      <c r="X13" s="71"/>
      <c r="Y13" s="71"/>
      <c r="Z13" s="71"/>
    </row>
    <row r="14" spans="1:26" ht="12.75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6"/>
      <c r="M14" s="76"/>
      <c r="N14" s="76"/>
      <c r="O14" s="76"/>
      <c r="P14" s="76"/>
      <c r="Q14" s="77" t="str">
        <f>'Hướng dẫn'!C17</f>
        <v>Đà Nẵng, ngày 15 tháng 5 năm 2026</v>
      </c>
      <c r="R14" s="76"/>
      <c r="S14" s="76"/>
      <c r="T14" s="29"/>
      <c r="U14" s="29"/>
      <c r="V14" s="29"/>
      <c r="W14" s="29"/>
      <c r="X14" s="29"/>
      <c r="Y14" s="29"/>
      <c r="Z14" s="29"/>
    </row>
    <row r="15" spans="1:26" ht="12.75" customHeight="1" x14ac:dyDescent="0.3">
      <c r="A15" s="21"/>
      <c r="B15" s="21"/>
      <c r="C15" s="24" t="s">
        <v>47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4" t="s">
        <v>48</v>
      </c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2.75" customHeigh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 x14ac:dyDescent="0.35">
      <c r="A22" s="78"/>
      <c r="B22" s="78"/>
      <c r="C22" s="25" t="str">
        <f>'Hướng dẫn'!C15</f>
        <v xml:space="preserve">Hồ Triệu Dũng 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25" t="str">
        <f>'Hướng dẫn'!C16</f>
        <v>Mai Văn Lực</v>
      </c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2.7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2.7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2.7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2.75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2.7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2.7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2.75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2.7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2.7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2.7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2.7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2.7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2.7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2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2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2.7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2.7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2.7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2.7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2.7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2.7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2.7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2.7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2.7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2.7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2.7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2.7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2.7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2.7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2.7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2.7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2.7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2.7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2.7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2.7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2.7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2.7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2.7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2.7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2.7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2.7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2.7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2.7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2.7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2.7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2.7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2.7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2.7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2.7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2.7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2.7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2.7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2.7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2.7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2.7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2.7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2.7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2.7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2.7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2.7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2.7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2.7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2.7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2.7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2.7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2.7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2.7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2.7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2.7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2.7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2.7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2.7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2.7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2.7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2.7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2.7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2.7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2.7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2.7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2.7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2.7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2.7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2.7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2.7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2.7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2.7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2.7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2.7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2.7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2.7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2.7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2.7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2.7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2.7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2.7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2.7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2.7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2.7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2.7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2.7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2.7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2.7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2.7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2.7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2.7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2.7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2.7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2.7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2.7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2.7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2.7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2.7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2.7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2.7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2.7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2.7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2.7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2.7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2.7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2.7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2.7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2.7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2.7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2.7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2.7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2.7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2.7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2.7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2.7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2.7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2.7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2.7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2.7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2.7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2.7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2.7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2.7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2.7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2.7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2.7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2.7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2.7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2.7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2.7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2.7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2.7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2.7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2.7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2.7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2.7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2.7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2.7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2.7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2.7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2.7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2.7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2.7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2.7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2.7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2.7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2.7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2.7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2.7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2.7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2.7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2.7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2.7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2.7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2.7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2.7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2.7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2.7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2.7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2.7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2.7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2.7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2.7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2.7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2.7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2.7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2.7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2.7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2.7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2.7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2.7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2.7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2.7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2.7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2.7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2.7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2.7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2.7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2.7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2.7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2.7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2.7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2.7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2.7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2.7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2.7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2.7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2.7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2.7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2.7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2.7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2.7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2.7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2.7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2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2.75" customHeight="1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2.75" customHeight="1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2.75" customHeight="1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2.75" customHeight="1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2.75" customHeight="1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2.75" customHeight="1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2.75" customHeight="1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2.75" customHeight="1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2.75" customHeight="1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2.75" customHeight="1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2.75" customHeight="1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2.75" customHeight="1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2.75" customHeight="1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2.75" customHeight="1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2.75" customHeight="1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2.75" customHeight="1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2.75" customHeight="1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2.75" customHeight="1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2.75" customHeight="1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2.75" customHeight="1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2.75" customHeight="1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2.75" customHeight="1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2.75" customHeight="1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2.75" customHeight="1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2.75" customHeight="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2.75" customHeight="1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2.75" customHeight="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2.75" customHeight="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2.75" customHeight="1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2.75" customHeight="1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2.75" customHeight="1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2.75" customHeight="1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2.75" customHeight="1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2.75" customHeight="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2.75" customHeight="1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2.75" customHeight="1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2.75" customHeight="1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2.75" customHeight="1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2.75" customHeight="1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2.75" customHeight="1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2.75" customHeight="1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2.75" customHeight="1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2.75" customHeight="1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2.75" customHeight="1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2.75" customHeight="1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2.75" customHeight="1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2.75" customHeight="1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2.75" customHeight="1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2.75" customHeight="1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2.75" customHeight="1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2.75" customHeight="1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2.75" customHeight="1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2.75" customHeight="1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2.75" customHeight="1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2.75" customHeight="1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2.75" customHeight="1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2.75" customHeight="1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2.75" customHeight="1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2.75" customHeight="1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2.75" customHeight="1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2.75" customHeight="1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2.75" customHeight="1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2.75" customHeight="1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2.75" customHeight="1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2.75" customHeight="1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2.75" customHeight="1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2.75" customHeight="1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2.75" customHeight="1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2.75" customHeight="1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2.75" customHeight="1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2.75" customHeight="1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2.75" customHeight="1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2.7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2.75" customHeight="1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2.75" customHeight="1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2.75" customHeight="1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2.75" customHeight="1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2.75" customHeight="1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2.75" customHeight="1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2.75" customHeight="1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2.75" customHeight="1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2.75" customHeight="1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2.75" customHeight="1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2.75" customHeight="1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2.75" customHeight="1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2.75" customHeight="1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2.75" customHeight="1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2.75" customHeight="1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2.75" customHeight="1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2.75" customHeight="1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2.75" customHeight="1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2.75" customHeight="1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2.75" customHeight="1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2.75" customHeight="1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2.75" customHeight="1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2.75" customHeight="1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2.75" customHeight="1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2.75" customHeight="1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2.75" customHeight="1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2.75" customHeight="1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2.75" customHeight="1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2.75" customHeight="1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2.75" customHeight="1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2.75" customHeight="1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2.75" customHeight="1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2.75" customHeight="1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2.75" customHeight="1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2.75" customHeight="1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2.75" customHeight="1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2.75" customHeight="1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2.75" customHeight="1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2.75" customHeight="1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2.75" customHeight="1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2.75" customHeight="1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2.75" customHeight="1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2.75" customHeight="1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2.75" customHeight="1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2.75" customHeight="1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2.75" customHeight="1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2.75" customHeight="1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2.75" customHeight="1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2.75" customHeight="1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2.75" customHeight="1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2.75" customHeight="1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2.75" customHeight="1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2.75" customHeight="1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2.75" customHeight="1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2.75" customHeight="1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2.75" customHeight="1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2.75" customHeight="1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2.75" customHeight="1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2.75" customHeight="1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2.75" customHeight="1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2.75" customHeight="1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2.75" customHeight="1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2.75" customHeight="1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2.75" customHeight="1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2.75" customHeight="1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2.75" customHeight="1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2.75" customHeight="1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2.75" customHeight="1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2.75" customHeight="1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2.75" customHeight="1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2.75" customHeight="1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2.75" customHeight="1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2.75" customHeight="1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2.75" customHeight="1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2.75" customHeight="1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2.75" customHeight="1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2.75" customHeight="1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2.75" customHeight="1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2.75" customHeight="1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2.75" customHeight="1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2.75" customHeight="1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2.75" customHeight="1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2.75" customHeight="1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2.75" customHeight="1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2.75" customHeight="1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2.75" customHeight="1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2.75" customHeight="1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2.75" customHeight="1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2.75" customHeight="1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2.75" customHeight="1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2.75" customHeight="1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2.75" customHeight="1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2.75" customHeight="1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2.75" customHeight="1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2.75" customHeight="1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2.75" customHeight="1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2.75" customHeight="1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2.75" customHeight="1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2.75" customHeight="1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2.75" customHeight="1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2.75" customHeight="1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2.75" customHeight="1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2.75" customHeight="1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2.75" customHeight="1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2.75" customHeight="1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2.75" customHeight="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2.75" customHeight="1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2.75" customHeight="1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2.75" customHeight="1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2.75" customHeight="1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2.75" customHeight="1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2.75" customHeight="1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2.75" customHeight="1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2.75" customHeight="1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2.75" customHeight="1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2.75" customHeight="1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2.75" customHeight="1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2.75" customHeight="1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2.75" customHeight="1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2.75" customHeight="1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2.75" customHeight="1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2.75" customHeight="1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2.75" customHeight="1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2.75" customHeight="1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2.75" customHeight="1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2.75" customHeight="1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2.75" customHeight="1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2.75" customHeight="1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2.75" customHeight="1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2.75" customHeight="1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2.75" customHeight="1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2.75" customHeight="1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2.75" customHeight="1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2.75" customHeight="1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2.75" customHeight="1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2.75" customHeight="1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2.75" customHeight="1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2.75" customHeight="1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2.75" customHeight="1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2.75" customHeight="1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2.75" customHeight="1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2.75" customHeight="1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2.75" customHeight="1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2.75" customHeight="1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2.75" customHeight="1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2.75" customHeight="1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2.75" customHeight="1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2.75" customHeight="1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2.75" customHeight="1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2.75" customHeight="1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2.75" customHeight="1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2.75" customHeight="1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2.75" customHeight="1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2.75" customHeight="1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2.75" customHeight="1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2.75" customHeight="1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2.75" customHeight="1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2.75" customHeight="1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2.75" customHeight="1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2.75" customHeight="1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2.75" customHeight="1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2.75" customHeight="1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2.75" customHeight="1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2.75" customHeight="1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2.75" customHeight="1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2.75" customHeight="1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2.75" customHeight="1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2.75" customHeight="1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2.75" customHeight="1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2.75" customHeight="1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2.75" customHeight="1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2.75" customHeight="1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2.75" customHeight="1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2.75" customHeight="1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2.75" customHeight="1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2.75" customHeight="1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2.75" customHeight="1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2.75" customHeight="1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2.75" customHeight="1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2.75" customHeight="1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2.75" customHeight="1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2.75" customHeight="1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2.75" customHeight="1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2.75" customHeight="1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2.75" customHeight="1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2.75" customHeight="1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2.75" customHeight="1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2.75" customHeight="1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2.75" customHeight="1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2.75" customHeight="1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2.75" customHeight="1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2.75" customHeight="1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2.75" customHeight="1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2.75" customHeight="1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2.75" customHeight="1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2.75" customHeight="1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2.75" customHeight="1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2.75" customHeight="1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2.75" customHeight="1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2.75" customHeight="1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2.75" customHeight="1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2.75" customHeight="1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2.75" customHeight="1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2.75" customHeight="1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2.75" customHeight="1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2.75" customHeight="1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2.75" customHeight="1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2.75" customHeight="1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2.75" customHeight="1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2.75" customHeight="1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2.75" customHeight="1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2.75" customHeight="1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2.75" customHeight="1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2.75" customHeight="1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2.75" customHeight="1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2.75" customHeight="1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2.75" customHeight="1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2.75" customHeight="1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2.75" customHeight="1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2.75" customHeight="1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2.75" customHeight="1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2.75" customHeight="1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2.75" customHeight="1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2.75" customHeight="1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2.75" customHeight="1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2.75" customHeight="1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2.75" customHeight="1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2.75" customHeight="1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2.75" customHeight="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2.75" customHeight="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2.75" customHeight="1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2.75" customHeight="1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2.75" customHeight="1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2.75" customHeight="1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2.75" customHeight="1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2.75" customHeight="1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2.75" customHeight="1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2.75" customHeight="1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2.75" customHeight="1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2.75" customHeight="1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2.75" customHeight="1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2.75" customHeight="1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2.75" customHeight="1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2.75" customHeight="1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2.75" customHeight="1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2.75" customHeight="1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2.75" customHeight="1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2.75" customHeight="1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2.75" customHeight="1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2.75" customHeight="1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2.75" customHeight="1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2.75" customHeight="1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2.75" customHeight="1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2.75" customHeight="1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2.75" customHeight="1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2.75" customHeight="1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2.75" customHeight="1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2.75" customHeight="1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2.75" customHeight="1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2.75" customHeight="1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2.75" customHeight="1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2.75" customHeight="1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2.75" customHeight="1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2.75" customHeight="1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2.75" customHeight="1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2.75" customHeight="1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2.75" customHeight="1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2.75" customHeight="1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2.75" customHeight="1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2.75" customHeight="1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2.75" customHeight="1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2.75" customHeight="1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2.75" customHeight="1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2.75" customHeight="1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2.75" customHeight="1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2.75" customHeight="1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2.75" customHeight="1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2.75" customHeight="1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2.75" customHeight="1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2.75" customHeight="1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2.75" customHeight="1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2.75" customHeight="1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2.75" customHeight="1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2.75" customHeight="1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2.75" customHeight="1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2.75" customHeight="1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2.75" customHeight="1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2.75" customHeight="1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2.75" customHeight="1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2.75" customHeight="1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2.75" customHeight="1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2.75" customHeight="1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2.75" customHeight="1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2.75" customHeight="1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2.75" customHeight="1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2.75" customHeight="1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2.75" customHeight="1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2.75" customHeight="1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2.75" customHeight="1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2.75" customHeight="1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2.75" customHeight="1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2.75" customHeight="1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2.75" customHeight="1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2.75" customHeight="1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2.75" customHeight="1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2.75" customHeight="1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2.75" customHeight="1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2.75" customHeight="1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2.75" customHeight="1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2.75" customHeight="1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2.75" customHeight="1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2.75" customHeight="1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2.75" customHeight="1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2.75" customHeight="1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2.75" customHeight="1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2.75" customHeight="1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2.75" customHeight="1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2.75" customHeight="1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2.75" customHeight="1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2.75" customHeight="1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2.75" customHeight="1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2.75" customHeight="1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2.75" customHeight="1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2.75" customHeight="1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2.75" customHeight="1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2.75" customHeight="1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2.75" customHeight="1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2.75" customHeight="1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2.75" customHeight="1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2.75" customHeight="1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2.75" customHeight="1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2.75" customHeight="1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2.75" customHeight="1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2.75" customHeight="1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2.75" customHeight="1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2.75" customHeight="1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2.75" customHeight="1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2.75" customHeight="1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2.75" customHeight="1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2.75" customHeight="1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2.75" customHeight="1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2.75" customHeight="1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2.75" customHeight="1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2.75" customHeight="1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2.75" customHeight="1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2.75" customHeight="1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2.75" customHeight="1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2.75" customHeight="1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2.75" customHeight="1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2.75" customHeight="1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2.75" customHeight="1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2.75" customHeight="1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2.75" customHeight="1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2.75" customHeight="1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2.75" customHeight="1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2.75" customHeight="1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2.75" customHeight="1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2.75" customHeight="1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2.75" customHeight="1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2.75" customHeight="1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2.75" customHeight="1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2.75" customHeight="1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2.75" customHeight="1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2.75" customHeight="1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2.75" customHeight="1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2.75" customHeight="1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2.75" customHeight="1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2.75" customHeight="1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2.75" customHeight="1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2.75" customHeight="1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2.75" customHeight="1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2.75" customHeight="1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2.75" customHeight="1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2.75" customHeight="1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2.75" customHeight="1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2.75" customHeight="1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2.75" customHeight="1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2.75" customHeight="1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2.75" customHeight="1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2.75" customHeight="1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2.75" customHeight="1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2.75" customHeight="1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2.75" customHeight="1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2.75" customHeight="1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2.75" customHeight="1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2.75" customHeight="1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2.75" customHeight="1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2.75" customHeight="1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2.75" customHeight="1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2.75" customHeight="1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2.75" customHeight="1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2.75" customHeight="1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2.75" customHeight="1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2.75" customHeight="1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2.75" customHeight="1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2.75" customHeight="1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2.75" customHeight="1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2.75" customHeight="1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2.75" customHeight="1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2.75" customHeight="1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2.75" customHeight="1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2.75" customHeight="1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2.75" customHeight="1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2.75" customHeight="1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2.75" customHeight="1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2.75" customHeight="1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2.75" customHeight="1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2.75" customHeight="1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2.75" customHeight="1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2.75" customHeight="1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2.75" customHeight="1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2.75" customHeight="1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2.75" customHeight="1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2.75" customHeight="1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2.75" customHeight="1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2.75" customHeight="1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2.75" customHeight="1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2.75" customHeight="1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2.75" customHeight="1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2.75" customHeight="1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2.75" customHeight="1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2.75" customHeight="1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2.75" customHeight="1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2.75" customHeight="1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2.75" customHeight="1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2.75" customHeight="1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2.75" customHeight="1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2.75" customHeight="1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2.75" customHeight="1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2.75" customHeight="1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2.75" customHeight="1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2.75" customHeight="1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2.75" customHeight="1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2.75" customHeight="1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2.75" customHeight="1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2.75" customHeight="1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2.75" customHeight="1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2.75" customHeight="1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2.75" customHeight="1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2.75" customHeight="1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2.75" customHeight="1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2.75" customHeight="1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2.75" customHeight="1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2.75" customHeight="1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2.75" customHeight="1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2.75" customHeight="1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2.75" customHeight="1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2.75" customHeight="1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2.75" customHeight="1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2.75" customHeight="1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2.75" customHeight="1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2.75" customHeight="1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2.75" customHeight="1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2.75" customHeight="1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2.75" customHeight="1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2.75" customHeight="1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2.75" customHeight="1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2.75" customHeight="1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2.75" customHeight="1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2.75" customHeight="1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2.75" customHeight="1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2.75" customHeight="1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2.75" customHeight="1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2.75" customHeight="1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2.75" customHeight="1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2.75" customHeight="1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2.75" customHeight="1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2.75" customHeight="1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2.75" customHeight="1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2.75" customHeight="1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2.75" customHeight="1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2.75" customHeight="1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2.75" customHeight="1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2.75" customHeight="1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2.75" customHeight="1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2.75" customHeight="1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2.75" customHeight="1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2.75" customHeight="1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2.75" customHeight="1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2.75" customHeight="1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2.75" customHeight="1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2.75" customHeight="1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2.75" customHeight="1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2.75" customHeight="1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2.75" customHeight="1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2.75" customHeight="1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2.75" customHeight="1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2.75" customHeight="1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2.75" customHeight="1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2.75" customHeight="1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2.75" customHeight="1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2.75" customHeight="1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2.75" customHeight="1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2.75" customHeight="1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2.75" customHeight="1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2.75" customHeight="1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2.75" customHeight="1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2.75" customHeight="1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2.75" customHeight="1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2.75" customHeight="1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2.75" customHeight="1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2.75" customHeight="1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2.75" customHeight="1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2.75" customHeight="1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2.75" customHeight="1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2.75" customHeight="1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2.75" customHeight="1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2.75" customHeight="1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2.75" customHeight="1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2.75" customHeight="1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2.75" customHeight="1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2.75" customHeight="1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2.75" customHeight="1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2.75" customHeight="1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2.75" customHeight="1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2.75" customHeight="1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2.75" customHeight="1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2.75" customHeight="1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2.75" customHeight="1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2.75" customHeight="1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2.75" customHeight="1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2.75" customHeight="1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2.75" customHeight="1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2.75" customHeight="1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2.75" customHeight="1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2.75" customHeight="1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2.75" customHeight="1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2.75" customHeight="1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2.75" customHeight="1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2.75" customHeight="1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2.75" customHeight="1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2.75" customHeight="1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2.75" customHeight="1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2.75" customHeight="1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2.75" customHeight="1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2.75" customHeight="1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2.75" customHeight="1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2.75" customHeight="1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2.75" customHeight="1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2.75" customHeight="1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2.75" customHeight="1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2.75" customHeight="1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2.75" customHeight="1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2.75" customHeight="1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2.75" customHeight="1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2.75" customHeight="1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2.75" customHeight="1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2.75" customHeight="1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2.75" customHeight="1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2.75" customHeight="1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2.75" customHeight="1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2.75" customHeight="1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2.75" customHeight="1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2.75" customHeight="1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2.75" customHeight="1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2.75" customHeight="1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2.75" customHeight="1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2.75" customHeight="1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2.75" customHeight="1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2.75" customHeight="1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2.75" customHeight="1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2.75" customHeight="1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2.75" customHeight="1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2.75" customHeight="1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2.75" customHeight="1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2.75" customHeight="1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2.75" customHeight="1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2.75" customHeight="1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2.75" customHeight="1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2.75" customHeight="1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2.75" customHeight="1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2.75" customHeight="1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2.75" customHeight="1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2.75" customHeight="1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2.75" customHeight="1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2.75" customHeight="1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2.75" customHeight="1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2.75" customHeight="1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2.75" customHeight="1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2.75" customHeight="1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2.75" customHeight="1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2.75" customHeight="1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2.75" customHeight="1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2.75" customHeight="1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2.75" customHeight="1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2.75" customHeight="1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2.75" customHeight="1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2.75" customHeight="1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2.75" customHeight="1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2.75" customHeight="1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2.75" customHeight="1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2.75" customHeight="1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2.75" customHeight="1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2.75" customHeight="1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2.75" customHeight="1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2.75" customHeight="1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2.75" customHeight="1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2.75" customHeight="1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2.75" customHeight="1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2.75" customHeight="1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2.75" customHeight="1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2.75" customHeight="1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2.75" customHeight="1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2.75" customHeight="1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2.75" customHeight="1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2.75" customHeight="1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2.75" customHeight="1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2.75" customHeight="1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2.75" customHeight="1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2.75" customHeight="1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2.75" customHeight="1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2.75" customHeight="1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2.75" customHeight="1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2.75" customHeight="1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2.75" customHeight="1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2.75" customHeight="1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2.75" customHeight="1" x14ac:dyDescent="0.2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2.75" customHeight="1" x14ac:dyDescent="0.2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2.75" customHeight="1" x14ac:dyDescent="0.2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2.75" customHeight="1" x14ac:dyDescent="0.2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2.75" customHeight="1" x14ac:dyDescent="0.2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2.75" customHeight="1" x14ac:dyDescent="0.2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2.75" customHeight="1" x14ac:dyDescent="0.2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2.75" customHeight="1" x14ac:dyDescent="0.2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2.75" customHeight="1" x14ac:dyDescent="0.2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2.75" customHeight="1" x14ac:dyDescent="0.2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2.75" customHeight="1" x14ac:dyDescent="0.2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2.75" customHeight="1" x14ac:dyDescent="0.2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2.75" customHeight="1" x14ac:dyDescent="0.2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2.75" customHeight="1" x14ac:dyDescent="0.2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2.75" customHeight="1" x14ac:dyDescent="0.2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2.75" customHeight="1" x14ac:dyDescent="0.2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2.75" customHeight="1" x14ac:dyDescent="0.2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2.75" customHeight="1" x14ac:dyDescent="0.2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2.75" customHeight="1" x14ac:dyDescent="0.2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2.75" customHeight="1" x14ac:dyDescent="0.2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2.75" customHeight="1" x14ac:dyDescent="0.2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2.75" customHeight="1" x14ac:dyDescent="0.2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2.75" customHeight="1" x14ac:dyDescent="0.2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2.75" customHeight="1" x14ac:dyDescent="0.2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2.75" customHeight="1" x14ac:dyDescent="0.2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2.75" customHeight="1" x14ac:dyDescent="0.2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2.75" customHeight="1" x14ac:dyDescent="0.2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2.75" customHeight="1" x14ac:dyDescent="0.2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2.75" customHeight="1" x14ac:dyDescent="0.2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2.75" customHeight="1" x14ac:dyDescent="0.2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2.75" customHeight="1" x14ac:dyDescent="0.2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2.75" customHeight="1" x14ac:dyDescent="0.2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2.75" customHeight="1" x14ac:dyDescent="0.2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2.75" customHeight="1" x14ac:dyDescent="0.25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2.75" customHeight="1" x14ac:dyDescent="0.25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2.75" customHeight="1" x14ac:dyDescent="0.2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2.75" customHeight="1" x14ac:dyDescent="0.25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2.75" customHeight="1" x14ac:dyDescent="0.25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2.75" customHeight="1" x14ac:dyDescent="0.25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2.75" customHeight="1" x14ac:dyDescent="0.25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2.75" customHeight="1" x14ac:dyDescent="0.25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2.75" customHeight="1" x14ac:dyDescent="0.25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2.75" customHeight="1" x14ac:dyDescent="0.25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2.75" customHeight="1" x14ac:dyDescent="0.25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2.75" customHeight="1" x14ac:dyDescent="0.25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2.75" customHeight="1" x14ac:dyDescent="0.2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2.75" customHeight="1" x14ac:dyDescent="0.25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2.75" customHeight="1" x14ac:dyDescent="0.25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2.75" customHeight="1" x14ac:dyDescent="0.25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2.75" customHeight="1" x14ac:dyDescent="0.25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2.75" customHeight="1" x14ac:dyDescent="0.25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2.75" customHeight="1" x14ac:dyDescent="0.25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2.75" customHeight="1" x14ac:dyDescent="0.25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2.75" customHeight="1" x14ac:dyDescent="0.25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2.75" customHeight="1" x14ac:dyDescent="0.25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2.75" customHeight="1" x14ac:dyDescent="0.2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2.75" customHeight="1" x14ac:dyDescent="0.25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2.75" customHeight="1" x14ac:dyDescent="0.25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2.75" customHeight="1" x14ac:dyDescent="0.25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2.75" customHeight="1" x14ac:dyDescent="0.2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2.75" customHeight="1" x14ac:dyDescent="0.25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21">
    <mergeCell ref="A13:B13"/>
    <mergeCell ref="T8:U8"/>
    <mergeCell ref="A3:G3"/>
    <mergeCell ref="A8:A9"/>
    <mergeCell ref="B8:B9"/>
    <mergeCell ref="C8:C9"/>
    <mergeCell ref="D8:E8"/>
    <mergeCell ref="F8:G8"/>
    <mergeCell ref="H8:I8"/>
    <mergeCell ref="A5:S5"/>
    <mergeCell ref="A6:S6"/>
    <mergeCell ref="J8:K8"/>
    <mergeCell ref="L8:M8"/>
    <mergeCell ref="N8:O8"/>
    <mergeCell ref="P8:Q8"/>
    <mergeCell ref="R8:S8"/>
    <mergeCell ref="A1:G1"/>
    <mergeCell ref="H1:U1"/>
    <mergeCell ref="A2:G2"/>
    <mergeCell ref="H2:U2"/>
    <mergeCell ref="H3:U3"/>
  </mergeCells>
  <printOptions horizontalCentered="1"/>
  <pageMargins left="0" right="0" top="0.5" bottom="0.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00"/>
  <sheetViews>
    <sheetView tabSelected="1" workbookViewId="0">
      <selection activeCell="M16" sqref="M16"/>
    </sheetView>
  </sheetViews>
  <sheetFormatPr defaultColWidth="12.6640625" defaultRowHeight="15" customHeight="1" x14ac:dyDescent="0.25"/>
  <cols>
    <col min="1" max="1" width="9.33203125" customWidth="1"/>
    <col min="2" max="2" width="30.33203125" customWidth="1"/>
    <col min="3" max="3" width="15.109375" customWidth="1"/>
    <col min="4" max="4" width="38.33203125" customWidth="1"/>
    <col min="5" max="5" width="10" customWidth="1"/>
    <col min="6" max="26" width="8.6640625" customWidth="1"/>
  </cols>
  <sheetData>
    <row r="1" spans="1:5" ht="12.75" customHeight="1" x14ac:dyDescent="0.3">
      <c r="A1" s="26"/>
    </row>
    <row r="2" spans="1:5" ht="20.25" customHeight="1" x14ac:dyDescent="0.35">
      <c r="A2" s="111" t="s">
        <v>91</v>
      </c>
      <c r="B2" s="89"/>
      <c r="C2" s="89"/>
      <c r="D2" s="89"/>
      <c r="E2" s="89"/>
    </row>
    <row r="3" spans="1:5" ht="12.75" customHeight="1" x14ac:dyDescent="0.25">
      <c r="A3" s="79"/>
      <c r="B3" s="79"/>
      <c r="C3" s="79"/>
      <c r="D3" s="79"/>
      <c r="E3" s="79"/>
    </row>
    <row r="4" spans="1:5" ht="12.75" customHeight="1" x14ac:dyDescent="0.25">
      <c r="A4" s="112" t="s">
        <v>68</v>
      </c>
      <c r="B4" s="114" t="s">
        <v>86</v>
      </c>
      <c r="C4" s="115" t="s">
        <v>87</v>
      </c>
      <c r="D4" s="98"/>
      <c r="E4" s="95"/>
    </row>
    <row r="5" spans="1:5" ht="12.75" customHeight="1" x14ac:dyDescent="0.25">
      <c r="A5" s="113"/>
      <c r="B5" s="113"/>
      <c r="C5" s="109" t="s">
        <v>88</v>
      </c>
      <c r="D5" s="109" t="s">
        <v>89</v>
      </c>
      <c r="E5" s="109" t="s">
        <v>90</v>
      </c>
    </row>
    <row r="6" spans="1:5" ht="12.75" customHeight="1" x14ac:dyDescent="0.25">
      <c r="A6" s="113"/>
      <c r="B6" s="113"/>
      <c r="C6" s="113"/>
      <c r="D6" s="113"/>
      <c r="E6" s="113"/>
    </row>
    <row r="7" spans="1:5" ht="12.75" customHeight="1" x14ac:dyDescent="0.25">
      <c r="A7" s="97"/>
      <c r="B7" s="97"/>
      <c r="C7" s="97"/>
      <c r="D7" s="97"/>
      <c r="E7" s="97"/>
    </row>
    <row r="8" spans="1:5" ht="12.75" customHeight="1" x14ac:dyDescent="0.3">
      <c r="A8" s="80">
        <v>1</v>
      </c>
      <c r="B8" s="80" t="str">
        <f>'Hướng dẫn'!C12</f>
        <v>Trường THCS Phan Bá Phiến</v>
      </c>
      <c r="C8" s="34">
        <v>1</v>
      </c>
      <c r="D8" s="34">
        <v>2023</v>
      </c>
      <c r="E8" s="81"/>
    </row>
    <row r="9" spans="1:5" ht="12.75" customHeight="1" x14ac:dyDescent="0.25"/>
    <row r="10" spans="1:5" ht="12.75" customHeight="1" x14ac:dyDescent="0.25"/>
    <row r="11" spans="1:5" ht="12.75" customHeight="1" x14ac:dyDescent="0.25"/>
    <row r="12" spans="1:5" ht="12.75" customHeight="1" x14ac:dyDescent="0.25"/>
    <row r="13" spans="1:5" ht="12.75" customHeight="1" x14ac:dyDescent="0.25"/>
    <row r="14" spans="1:5" ht="12.75" customHeight="1" x14ac:dyDescent="0.25"/>
    <row r="15" spans="1:5" ht="12.75" customHeight="1" x14ac:dyDescent="0.25"/>
    <row r="16" spans="1:5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7">
    <mergeCell ref="A2:E2"/>
    <mergeCell ref="A4:A7"/>
    <mergeCell ref="B4:B7"/>
    <mergeCell ref="C4:E4"/>
    <mergeCell ref="C5:C7"/>
    <mergeCell ref="D5:D7"/>
    <mergeCell ref="E5:E7"/>
  </mergeCells>
  <pageMargins left="0.7" right="0.7" top="0.75" bottom="0.75" header="0" footer="0"/>
  <pageSetup paperSize="9" scale="8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Hướng dẫn</vt:lpstr>
      <vt:lpstr>1. Tình hình</vt:lpstr>
      <vt:lpstr>Rèn luyện-Học tập</vt:lpstr>
      <vt:lpstr>RL+HT DTTS</vt:lpstr>
      <vt:lpstr>RL+HT Khuyết tật</vt:lpstr>
      <vt:lpstr>TK-Điểm KT</vt:lpstr>
      <vt:lpstr>trường chuẩn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</dc:creator>
  <cp:lastModifiedBy>Administrator</cp:lastModifiedBy>
  <dcterms:created xsi:type="dcterms:W3CDTF">2008-12-29T02:53:08Z</dcterms:created>
  <dcterms:modified xsi:type="dcterms:W3CDTF">2026-05-15T02:51:12Z</dcterms:modified>
</cp:coreProperties>
</file>