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1.Mạng lưới" sheetId="1" r:id="rId4"/>
    <sheet state="visible" name="PL2.Doi ngũ GV" sheetId="2" r:id="rId5"/>
    <sheet state="visible" name="PL3. HĐ trường và KHGD" sheetId="3" r:id="rId6"/>
    <sheet state="visible" name="PL5. HL-HK" sheetId="4" r:id="rId7"/>
    <sheet state="visible" name="PL4.SLHSBD" sheetId="5" r:id="rId8"/>
    <sheet state="visible" name="PL6.HQĐT" sheetId="6" r:id="rId9"/>
    <sheet state="visible" name="PL7. Nhap Diem" sheetId="7" r:id="rId10"/>
  </sheets>
  <definedNames/>
  <calcPr/>
  <extLst>
    <ext uri="GoogleSheetsCustomDataVersion2">
      <go:sheetsCustomData xmlns:go="http://customooxmlschemas.google.com/" r:id="rId11" roundtripDataChecksum="79SHb5bOqBkoK0vrnLt80UUyYRrud2z/jeWWCTv9xQs="/>
    </ext>
  </extLst>
</workbook>
</file>

<file path=xl/sharedStrings.xml><?xml version="1.0" encoding="utf-8"?>
<sst xmlns="http://schemas.openxmlformats.org/spreadsheetml/2006/main" count="1524" uniqueCount="701">
  <si>
    <t>UBND HUYỆN NÚI THÀNH</t>
  </si>
  <si>
    <t>PHÒNG GIÁO DỤC VÀ ĐÀO TẠO</t>
  </si>
  <si>
    <t>PHỤ LỤC 1_ QUY MÔ, MẠNG LƯỚI TRƯỜNG LỚP TỔNG HỢP ĐÁNH GIÁ TÌNH HÌNH THỰC HIỆN NHIỆM VỤ NĂM HỌC 2023-2024 - CẤP THCS</t>
  </si>
  <si>
    <t>(Kèm theo Phụ lục Báo cáo tổng kết học năm học 2023-2024)</t>
  </si>
  <si>
    <t>STT</t>
  </si>
  <si>
    <t>TRƯỜNG</t>
  </si>
  <si>
    <t>Tổng số trường</t>
  </si>
  <si>
    <t>Tổng số lớp</t>
  </si>
  <si>
    <t>Tổng số học sinh</t>
  </si>
  <si>
    <t>Số học sinh dân tộc thiểu số</t>
  </si>
  <si>
    <t>Tổng số học sinh bỏ học từ tháng 9/2023 đến tháng 6/2024</t>
  </si>
  <si>
    <t>Tổng số học sinh thi lại</t>
  </si>
  <si>
    <t>Tổng số HS ở lại lớp sau thi lại (30/7)</t>
  </si>
  <si>
    <t>Số trường học đạt chuẩn quốc gia</t>
  </si>
  <si>
    <t>Số trường học đạt kiểm định quốc gia</t>
  </si>
  <si>
    <t>Số trường đăng ký kiểm định CLGD năm 2024</t>
  </si>
  <si>
    <t>Tốt nghiệp THCS 2024</t>
  </si>
  <si>
    <t>TS HS xét TN</t>
  </si>
  <si>
    <t>Số học sinh tốt nghiệp</t>
  </si>
  <si>
    <t>Tỷ lệ 
(%)</t>
  </si>
  <si>
    <t>Tỉ lệ (%) tốt nghiệp năm học 2023</t>
  </si>
  <si>
    <t>Trường THCS Chu Văn An</t>
  </si>
  <si>
    <t>Trường THCS Lý Thường Kiệt</t>
  </si>
  <si>
    <t>Trường THCS Phan Bá Phiến</t>
  </si>
  <si>
    <t>Trường THCS Nguyễn Khuyến</t>
  </si>
  <si>
    <t>Trường THCS Huỳnh Thúc Kháng</t>
  </si>
  <si>
    <t>Trường THCS Hoàng Diệu</t>
  </si>
  <si>
    <t>Trường THCS Quang Trung</t>
  </si>
  <si>
    <t>Trường THCS Trần Cao Vân</t>
  </si>
  <si>
    <t>Trường THCS Kim Đồng</t>
  </si>
  <si>
    <t>Trường THCS Nguyễn Trãi</t>
  </si>
  <si>
    <t>Trường THCS Phan Châu Trinh</t>
  </si>
  <si>
    <t>Trường THCS Lê Văn Tâm</t>
  </si>
  <si>
    <t>Trường THCS Nguyễn Duy Hiệu</t>
  </si>
  <si>
    <t>Trường THCS Lê Lợi</t>
  </si>
  <si>
    <t>Trường THCS Trần Quý Cáp</t>
  </si>
  <si>
    <t>Trường THCS Trần Hưng Đạo</t>
  </si>
  <si>
    <t>Trường THCS Lương Thế Vinh</t>
  </si>
  <si>
    <t>Tổng THCS</t>
  </si>
  <si>
    <t>PHỤ LỤC2_ ĐỘI NGŨ CÁN BỘ QUẢN LÝ, GIÁO VIÊN, NHÂN VIÊN TÍNH ĐẾN THÁNG 6/2024</t>
  </si>
  <si>
    <t xml:space="preserve">
Tổng số</t>
  </si>
  <si>
    <t>Số lượng Cán bộ quản lý,
 giáo viên, nhân viên</t>
  </si>
  <si>
    <t xml:space="preserve"> SL GV đạt 
trình độ đào tạo chuẩn (Luật GD 2019)</t>
  </si>
  <si>
    <t xml:space="preserve"> SL GV đạt 
trình độ đào tạo
 trên chuẩn</t>
  </si>
  <si>
    <t>Tỉ lệ GV 
trên lớp</t>
  </si>
  <si>
    <t>SL
 GV thừa (ghi rõ môn nào)</t>
  </si>
  <si>
    <t>SL
GV thiếu (ghi rõ môn nào)</t>
  </si>
  <si>
    <t>CBQL</t>
  </si>
  <si>
    <t>Giáo viên</t>
  </si>
  <si>
    <t>Nhân viên</t>
  </si>
  <si>
    <t>Số
 lượng</t>
  </si>
  <si>
    <t>tỉ lệ</t>
  </si>
  <si>
    <t>1Toán, 1Âm Nhạc</t>
  </si>
  <si>
    <t>Văn, Toán, Âm nhạc</t>
  </si>
  <si>
    <t>Nhạc, Công dân</t>
  </si>
  <si>
    <t>M.Thuật</t>
  </si>
  <si>
    <t>Môn Công nghệ</t>
  </si>
  <si>
    <t>07 (Toán. Lý, Lịch sử - Địa lý, GDCD, KHTN, Âm nhạc, Mỹ thuật)</t>
  </si>
  <si>
    <t>01 Mĩ Thuật</t>
  </si>
  <si>
    <t>Lịch sử, Âm nhạc</t>
  </si>
  <si>
    <t>1 TD</t>
  </si>
  <si>
    <t>2 văn, 1 CD,1 địa, 1 sinh</t>
  </si>
  <si>
    <t>PHỤ LỤC3_XÂY DỰNG VÀ TRIỂN KHAI KẾ HOẠCH GIÁO DỤC CỦA NHÀ TRƯỜNG NĂM HỌC 2023-2024</t>
  </si>
  <si>
    <r>
      <rPr>
        <rFont val="Times New Roman"/>
        <b/>
        <color theme="1"/>
        <sz val="12.0"/>
      </rPr>
      <t xml:space="preserve">Đã được kiện toàn Hội đồng trường (theo Điều lệ, ban hành theo TT32) </t>
    </r>
    <r>
      <rPr>
        <rFont val="Times New Roman"/>
        <b/>
        <color rgb="FFFF0000"/>
        <sz val="12.0"/>
      </rPr>
      <t>(Đánh dấu X nếu đã thực hiện)</t>
    </r>
  </si>
  <si>
    <r>
      <rPr>
        <rFont val="Times New Roman"/>
        <b/>
        <color theme="1"/>
        <sz val="12.0"/>
      </rPr>
      <t xml:space="preserve">Đã xây dựng KHGD nhà trường </t>
    </r>
    <r>
      <rPr>
        <rFont val="Times New Roman"/>
        <b/>
        <color rgb="FFFF0000"/>
        <sz val="12.0"/>
      </rPr>
      <t>(Đánh dấu X nếu đã thực hiện)</t>
    </r>
  </si>
  <si>
    <r>
      <rPr>
        <rFont val="Times New Roman"/>
        <b/>
        <color theme="1"/>
        <sz val="12.0"/>
      </rPr>
      <t xml:space="preserve">Có xây dựng ma trận, đặc tả đề kiểm tra, đánh giá định kì </t>
    </r>
    <r>
      <rPr>
        <rFont val="Times New Roman"/>
        <b/>
        <color rgb="FFFF0000"/>
        <sz val="12.0"/>
      </rPr>
      <t>(Đánh dấu X nếu đã thực hiện)</t>
    </r>
  </si>
  <si>
    <t>Số bài học/chủ đề minh họa đã thực hiện trong sinh hoạt chuyên môn</t>
  </si>
  <si>
    <t>Số bài học/chủ đề tổ chức dạy học giáo dục STEM</t>
  </si>
  <si>
    <t>x</t>
  </si>
  <si>
    <t>X</t>
  </si>
  <si>
    <t>PHỤ LỤC5 - KẾT QUẢ XẾP LOẠI HỌC LỰC, HẠNH KIỂM  CẤP THCS NĂM HỌC 2023-2024</t>
  </si>
  <si>
    <t>TSHS Lớp 6</t>
  </si>
  <si>
    <t>KẾT QUẢ RÈN LUYỆN - LỚP 6</t>
  </si>
  <si>
    <t>KẾT QUẢ HỌC TẬP - LỚP 6</t>
  </si>
  <si>
    <t>TSHS Lớp 7</t>
  </si>
  <si>
    <t>KẾT QUẢ RÈN LUYỆN - LỚP 7</t>
  </si>
  <si>
    <t>KẾT QUẢ HỌC TẬP- LỚP 7</t>
  </si>
  <si>
    <t>TSHS Lớp 8</t>
  </si>
  <si>
    <t>KẾT QUẢ RÈN LUYỆN - LỚP 8</t>
  </si>
  <si>
    <t>KẾT QUẢ HỌC TẬP - LỚP 8</t>
  </si>
  <si>
    <t>TSHS Lớp 9</t>
  </si>
  <si>
    <t>HẠNH KIỂM - LỚP 9</t>
  </si>
  <si>
    <t>HỌC LỰC - LỚP 9</t>
  </si>
  <si>
    <t>TSHS 
THCS</t>
  </si>
  <si>
    <t xml:space="preserve">HẠNH KIỂM (KẾT QUẢ RÈN LUYỆN) </t>
  </si>
  <si>
    <t>HỌC LỰC(KẾT QUẢ HỌC TẬP)</t>
  </si>
  <si>
    <t>Tốt</t>
  </si>
  <si>
    <t>Khá</t>
  </si>
  <si>
    <t>Đạt</t>
  </si>
  <si>
    <t>Chưa đạt</t>
  </si>
  <si>
    <t xml:space="preserve">Tốt </t>
  </si>
  <si>
    <t>Trung bình</t>
  </si>
  <si>
    <t>Yếu</t>
  </si>
  <si>
    <t>Giỏi</t>
  </si>
  <si>
    <t>Kém</t>
  </si>
  <si>
    <t>Trung bình
(Đạt)</t>
  </si>
  <si>
    <t>Yếu
(Chưa Đạt)</t>
  </si>
  <si>
    <t>Giỏi
(Tốt)</t>
  </si>
  <si>
    <t>SL</t>
  </si>
  <si>
    <t>TL</t>
  </si>
  <si>
    <t>THCS</t>
  </si>
  <si>
    <t>PHỤ LỤC4- SỐ LƯỢNG HỌC SINH BIẾN ĐỘNG TRONG NĂM HỌC 2023-2024</t>
  </si>
  <si>
    <t>Stt</t>
  </si>
  <si>
    <t>Khối lớp</t>
  </si>
  <si>
    <t>Số cuối năm trước</t>
  </si>
  <si>
    <t>Số sau thi lại L.Lớp</t>
  </si>
  <si>
    <t>Biến động trong hè</t>
  </si>
  <si>
    <t>Số đầu năm học</t>
  </si>
  <si>
    <t>Biến động trong năm học</t>
  </si>
  <si>
    <t>Số liệu cuối năm học</t>
  </si>
  <si>
    <t>Bỏ học tính đến cuối năm học</t>
  </si>
  <si>
    <t>Kiểm tra số liệu nhập vào</t>
  </si>
  <si>
    <t>Tuyển mới (C. Đến)</t>
  </si>
  <si>
    <t>Huy động lại</t>
  </si>
  <si>
    <t>Lưu ban</t>
  </si>
  <si>
    <t>Chuyển đi, chết</t>
  </si>
  <si>
    <t>Bỏ học</t>
  </si>
  <si>
    <t>Số lớp</t>
  </si>
  <si>
    <t>Chuyển đến</t>
  </si>
  <si>
    <t>Giảm/ tăng so với đầu năm học</t>
  </si>
  <si>
    <t>Số học sinh học 2 buổi/ ngày</t>
  </si>
  <si>
    <t>Nữ</t>
  </si>
  <si>
    <t>Khuyết tật học hòa nhập</t>
  </si>
  <si>
    <t>Học sinh dân tộc</t>
  </si>
  <si>
    <t>Học sinh dân tộc bỏ học</t>
  </si>
  <si>
    <t>Số lượng</t>
  </si>
  <si>
    <t>Tỷ lệ</t>
  </si>
  <si>
    <t>THCS CHU VĂN AN</t>
  </si>
  <si>
    <t>TC</t>
  </si>
  <si>
    <t>THCS LÝ THƯỜNG KIỆT</t>
  </si>
  <si>
    <t>THCS PHAN BÁ PHIẾN</t>
  </si>
  <si>
    <t>THCS NGUYỄN KHUYẾN</t>
  </si>
  <si>
    <t>THCS HUỲNH THÚC KHÁNG</t>
  </si>
  <si>
    <t>THCS HOÀNG DIỆU</t>
  </si>
  <si>
    <t>THCS QUANG TRUNG</t>
  </si>
  <si>
    <t>THCS TRẦN CAO VÂN</t>
  </si>
  <si>
    <t>THCS KIM ĐỒNG</t>
  </si>
  <si>
    <t>THCS NGUYỄN TRÃI</t>
  </si>
  <si>
    <t>THCS PHAN CHÂU TRINH</t>
  </si>
  <si>
    <t>THCS LÊ VĂN TÂM</t>
  </si>
  <si>
    <t>THCS NGUYỄN DUY HIỆU</t>
  </si>
  <si>
    <t>THCS LÊ LỢI</t>
  </si>
  <si>
    <t>THCS TRẦN QUÝ CÁP</t>
  </si>
  <si>
    <t>THCS TRẦN HƯNG ĐẠO</t>
  </si>
  <si>
    <t>THCS LƯƠNG THẾ VINH</t>
  </si>
  <si>
    <t>PHỤ LỤC 6 -THỐNG KÊ HIỆU QUẢ ĐÀO TẠO KHÓA HỌC</t>
  </si>
  <si>
    <t>Tuyển mới vào lớp 6 năm</t>
  </si>
  <si>
    <t>Lưu ban từ lớp trên hoặc huy động lại</t>
  </si>
  <si>
    <t>Ở lại lớp dưới</t>
  </si>
  <si>
    <t>Tổng số học sinh phải đào tạo</t>
  </si>
  <si>
    <t>Số học sinh cuối năm lớp 9</t>
  </si>
  <si>
    <t>Số HS tốt nghiệp THCS/ Tỷ lệ</t>
  </si>
  <si>
    <t>Hiệu quả đào tạo</t>
  </si>
  <si>
    <t>Kiểm tra</t>
  </si>
  <si>
    <t>Lớp 6</t>
  </si>
  <si>
    <t>Lớp 7</t>
  </si>
  <si>
    <t>Lớp 8</t>
  </si>
  <si>
    <t>Lớp 9</t>
  </si>
  <si>
    <r>
      <rPr>
        <rFont val="Times New Roman"/>
        <b/>
        <color theme="1"/>
        <sz val="14.0"/>
      </rPr>
      <t>PHỤ LỤC 7-BẢNG THỐNG KÊ ĐIỂM BÀI KIỂM TRA HỌC KỲ II - NĂM HỌC</t>
    </r>
    <r>
      <rPr>
        <rFont val="Times New Roman"/>
        <b/>
        <color rgb="FFFF0000"/>
        <sz val="14.0"/>
      </rPr>
      <t xml:space="preserve"> 2023-2024</t>
    </r>
  </si>
  <si>
    <t>Môn</t>
  </si>
  <si>
    <t>LỚP 6</t>
  </si>
  <si>
    <t>LỚP 7</t>
  </si>
  <si>
    <t>LỚP 8</t>
  </si>
  <si>
    <t>LỚP 9</t>
  </si>
  <si>
    <t>TSHS
Lớp 6</t>
  </si>
  <si>
    <t>0 &lt;= Điểm &lt; 3.5</t>
  </si>
  <si>
    <t>3.5 &lt;= Điểm &lt; 5</t>
  </si>
  <si>
    <t>5 &lt;= Điểm &lt; 6.5</t>
  </si>
  <si>
    <t>6.5 &lt;= Điểm &lt; 8</t>
  </si>
  <si>
    <t>8 &lt;= Điểm &lt;= 10</t>
  </si>
  <si>
    <t>TSHS
Lớp 7</t>
  </si>
  <si>
    <t>TSHS
Lớp 8</t>
  </si>
  <si>
    <t>THHS 
Lớp 9</t>
  </si>
  <si>
    <t>Toán</t>
  </si>
  <si>
    <t>Ngữ văn</t>
  </si>
  <si>
    <t xml:space="preserve">Tiếng Anh </t>
  </si>
  <si>
    <t>Vật lí</t>
  </si>
  <si>
    <t>Hoá học</t>
  </si>
  <si>
    <t>Sinh học</t>
  </si>
  <si>
    <t>Lịch sử</t>
  </si>
  <si>
    <t>Địa lí</t>
  </si>
  <si>
    <t>GDCD</t>
  </si>
  <si>
    <t>Khoa học tự nhiên</t>
  </si>
  <si>
    <t>Lịch sử &amp; Địa lý</t>
  </si>
  <si>
    <t>0.49%</t>
  </si>
  <si>
    <t>1.95%</t>
  </si>
  <si>
    <t>14.63%</t>
  </si>
  <si>
    <t>22.44%</t>
  </si>
  <si>
    <t>60.49%</t>
  </si>
  <si>
    <t>3.03%</t>
  </si>
  <si>
    <t>6.57%</t>
  </si>
  <si>
    <t>13.13%</t>
  </si>
  <si>
    <t>22.22%</t>
  </si>
  <si>
    <t>55.05%</t>
  </si>
  <si>
    <t>2.31%</t>
  </si>
  <si>
    <t>13.08%</t>
  </si>
  <si>
    <t>28.46%</t>
  </si>
  <si>
    <t>20.00%</t>
  </si>
  <si>
    <t>36.15%</t>
  </si>
  <si>
    <t>0.62%</t>
  </si>
  <si>
    <t>9.88%</t>
  </si>
  <si>
    <t>21.60%</t>
  </si>
  <si>
    <t>30.25%</t>
  </si>
  <si>
    <t>37.65%</t>
  </si>
  <si>
    <t>0.98%</t>
  </si>
  <si>
    <t>10.73%</t>
  </si>
  <si>
    <t>43.90%</t>
  </si>
  <si>
    <t>42.44%</t>
  </si>
  <si>
    <t>0.00%</t>
  </si>
  <si>
    <t>4.04%</t>
  </si>
  <si>
    <t>19.70%</t>
  </si>
  <si>
    <t>31.82%</t>
  </si>
  <si>
    <t>44.44%</t>
  </si>
  <si>
    <t>5.38%</t>
  </si>
  <si>
    <t>18.46%</t>
  </si>
  <si>
    <t>60.00%</t>
  </si>
  <si>
    <t>16.15%</t>
  </si>
  <si>
    <t>1.85%</t>
  </si>
  <si>
    <t>6.17%</t>
  </si>
  <si>
    <t>29.63%</t>
  </si>
  <si>
    <t>33.33%</t>
  </si>
  <si>
    <t>29.01%</t>
  </si>
  <si>
    <t>6.34%</t>
  </si>
  <si>
    <t>27.80%</t>
  </si>
  <si>
    <t>33.17%</t>
  </si>
  <si>
    <t>32.68%</t>
  </si>
  <si>
    <t>0.51%</t>
  </si>
  <si>
    <t>11.62%</t>
  </si>
  <si>
    <t>26.77%</t>
  </si>
  <si>
    <t>29.29%</t>
  </si>
  <si>
    <t>0.77%</t>
  </si>
  <si>
    <t>47.69%</t>
  </si>
  <si>
    <t>32.31%</t>
  </si>
  <si>
    <t>16.92%</t>
  </si>
  <si>
    <t>1.23%</t>
  </si>
  <si>
    <t>6.79%</t>
  </si>
  <si>
    <t>37.04%</t>
  </si>
  <si>
    <t>54.94%</t>
  </si>
  <si>
    <t>18.52%</t>
  </si>
  <si>
    <t>23.46%</t>
  </si>
  <si>
    <t>50.00%</t>
  </si>
  <si>
    <t>27.16%</t>
  </si>
  <si>
    <t>27.78%</t>
  </si>
  <si>
    <t>38.27%</t>
  </si>
  <si>
    <t>9.26%</t>
  </si>
  <si>
    <t>30.86%</t>
  </si>
  <si>
    <t>13.58%</t>
  </si>
  <si>
    <t>46.30%</t>
  </si>
  <si>
    <t>4.94%</t>
  </si>
  <si>
    <t>12.96%</t>
  </si>
  <si>
    <t>16.67%</t>
  </si>
  <si>
    <t>64.20%</t>
  </si>
  <si>
    <t>79.01%</t>
  </si>
  <si>
    <t>4.88%</t>
  </si>
  <si>
    <t>13.66%</t>
  </si>
  <si>
    <t>21.95%</t>
  </si>
  <si>
    <t>59.02%</t>
  </si>
  <si>
    <t>2.02%</t>
  </si>
  <si>
    <t>8.08%</t>
  </si>
  <si>
    <t>27.27%</t>
  </si>
  <si>
    <t>62.63%</t>
  </si>
  <si>
    <t>3.08%</t>
  </si>
  <si>
    <t>11.54%</t>
  </si>
  <si>
    <t>33.85%</t>
  </si>
  <si>
    <t>50.77%</t>
  </si>
  <si>
    <t>88.89%</t>
  </si>
  <si>
    <t>6.83%</t>
  </si>
  <si>
    <t>13.17%</t>
  </si>
  <si>
    <t>24.39%</t>
  </si>
  <si>
    <t>28.29%</t>
  </si>
  <si>
    <t>27.32%</t>
  </si>
  <si>
    <t>8.59%</t>
  </si>
  <si>
    <t>14.65%</t>
  </si>
  <si>
    <t>18.69%</t>
  </si>
  <si>
    <t>31.31%</t>
  </si>
  <si>
    <t>23.08%</t>
  </si>
  <si>
    <t>27.69%</t>
  </si>
  <si>
    <t>35.38%</t>
  </si>
  <si>
    <t>2.44%</t>
  </si>
  <si>
    <t>7.80%</t>
  </si>
  <si>
    <t>15.12%</t>
  </si>
  <si>
    <t>63.90%</t>
  </si>
  <si>
    <t>1.01%</t>
  </si>
  <si>
    <t>5.56%</t>
  </si>
  <si>
    <t>65.15%</t>
  </si>
  <si>
    <t>6.92%</t>
  </si>
  <si>
    <t>10.00%</t>
  </si>
  <si>
    <t>14.62%</t>
  </si>
  <si>
    <t>40.00%</t>
  </si>
  <si>
    <t>11.27</t>
  </si>
  <si>
    <t>8.45</t>
  </si>
  <si>
    <t>19.72</t>
  </si>
  <si>
    <t>32.39</t>
  </si>
  <si>
    <t>28.17</t>
  </si>
  <si>
    <t>6.45</t>
  </si>
  <si>
    <t>27.42</t>
  </si>
  <si>
    <t>33.87</t>
  </si>
  <si>
    <t>25.81</t>
  </si>
  <si>
    <t>18.87</t>
  </si>
  <si>
    <t>33.96</t>
  </si>
  <si>
    <t>13.21</t>
  </si>
  <si>
    <t>9.84</t>
  </si>
  <si>
    <t>42.62</t>
  </si>
  <si>
    <t>31.15</t>
  </si>
  <si>
    <t>16.39</t>
  </si>
  <si>
    <t>9.86</t>
  </si>
  <si>
    <t>33.80</t>
  </si>
  <si>
    <t>47.89</t>
  </si>
  <si>
    <t>3.23</t>
  </si>
  <si>
    <t>16.13</t>
  </si>
  <si>
    <t>30.65</t>
  </si>
  <si>
    <t>37.10</t>
  </si>
  <si>
    <t>12.90</t>
  </si>
  <si>
    <t>1.89</t>
  </si>
  <si>
    <t>16.98</t>
  </si>
  <si>
    <t>47.17</t>
  </si>
  <si>
    <t>22.95</t>
  </si>
  <si>
    <t>37.70</t>
  </si>
  <si>
    <t>26.23</t>
  </si>
  <si>
    <t>5.63</t>
  </si>
  <si>
    <t>25.35</t>
  </si>
  <si>
    <t>29.58</t>
  </si>
  <si>
    <t>14.52</t>
  </si>
  <si>
    <t>32.26</t>
  </si>
  <si>
    <t>24.19</t>
  </si>
  <si>
    <t>9.43</t>
  </si>
  <si>
    <t>35.85</t>
  </si>
  <si>
    <t>1.64</t>
  </si>
  <si>
    <t>32.79</t>
  </si>
  <si>
    <t>34.43</t>
  </si>
  <si>
    <t>21.31</t>
  </si>
  <si>
    <t>3.28</t>
  </si>
  <si>
    <t>24.59</t>
  </si>
  <si>
    <t>14.75</t>
  </si>
  <si>
    <t>54.10</t>
  </si>
  <si>
    <t>19.67</t>
  </si>
  <si>
    <t>11.48</t>
  </si>
  <si>
    <t>2.82</t>
  </si>
  <si>
    <t>23.94</t>
  </si>
  <si>
    <t>4.84</t>
  </si>
  <si>
    <t>17.74</t>
  </si>
  <si>
    <t>64.52</t>
  </si>
  <si>
    <t>7.55</t>
  </si>
  <si>
    <t>62.26</t>
  </si>
  <si>
    <t>39.34</t>
  </si>
  <si>
    <t>1.41</t>
  </si>
  <si>
    <t>77.46</t>
  </si>
  <si>
    <t>32.08</t>
  </si>
  <si>
    <t>39.62</t>
  </si>
  <si>
    <t>46.48</t>
  </si>
  <si>
    <t>11.29</t>
  </si>
  <si>
    <t>3.77</t>
  </si>
  <si>
    <t>50.94</t>
  </si>
  <si>
    <t>3.24%</t>
  </si>
  <si>
    <t>5.95%</t>
  </si>
  <si>
    <t>15.68%</t>
  </si>
  <si>
    <t>36.76%</t>
  </si>
  <si>
    <t>38.38%</t>
  </si>
  <si>
    <t>18.59%</t>
  </si>
  <si>
    <t>13.78%</t>
  </si>
  <si>
    <t>19.23%</t>
  </si>
  <si>
    <t>25.64%</t>
  </si>
  <si>
    <t>22.76%</t>
  </si>
  <si>
    <t>6.06%</t>
  </si>
  <si>
    <t>12.12%</t>
  </si>
  <si>
    <t>51.52%</t>
  </si>
  <si>
    <t>12.54%</t>
  </si>
  <si>
    <t>17.01%</t>
  </si>
  <si>
    <t>25.37%</t>
  </si>
  <si>
    <t>18.81%</t>
  </si>
  <si>
    <t>26.27%</t>
  </si>
  <si>
    <t>0.81%</t>
  </si>
  <si>
    <t>5.12%</t>
  </si>
  <si>
    <t>23.45%</t>
  </si>
  <si>
    <t>30.19%</t>
  </si>
  <si>
    <t>40.43%</t>
  </si>
  <si>
    <t>6.73%</t>
  </si>
  <si>
    <t>27.88%</t>
  </si>
  <si>
    <t>36.86%</t>
  </si>
  <si>
    <t>28.53%</t>
  </si>
  <si>
    <t>19.19%</t>
  </si>
  <si>
    <t>24.75%</t>
  </si>
  <si>
    <t>48.99%</t>
  </si>
  <si>
    <t>2.99%</t>
  </si>
  <si>
    <t>7.76%</t>
  </si>
  <si>
    <t>27.46%</t>
  </si>
  <si>
    <t>31.34%</t>
  </si>
  <si>
    <t>30.45%</t>
  </si>
  <si>
    <t>2.97%</t>
  </si>
  <si>
    <t>7.03%</t>
  </si>
  <si>
    <t>14.05%</t>
  </si>
  <si>
    <t>20.27%</t>
  </si>
  <si>
    <t>55.68%</t>
  </si>
  <si>
    <t>5.45%</t>
  </si>
  <si>
    <t>12.82%</t>
  </si>
  <si>
    <t>22.12%</t>
  </si>
  <si>
    <t>28.21%</t>
  </si>
  <si>
    <t>31.41%</t>
  </si>
  <si>
    <t>3.54%</t>
  </si>
  <si>
    <t>13.64%</t>
  </si>
  <si>
    <t>28.28%</t>
  </si>
  <si>
    <t>54.55%</t>
  </si>
  <si>
    <t>0.30%</t>
  </si>
  <si>
    <t>5.07%</t>
  </si>
  <si>
    <t>16.42%</t>
  </si>
  <si>
    <t>28.36%</t>
  </si>
  <si>
    <t>49.85%</t>
  </si>
  <si>
    <t>1.49%</t>
  </si>
  <si>
    <t>8.06%</t>
  </si>
  <si>
    <t>28.96%</t>
  </si>
  <si>
    <t>41.79%</t>
  </si>
  <si>
    <t>0.60%</t>
  </si>
  <si>
    <t>6.87%</t>
  </si>
  <si>
    <t>23.28%</t>
  </si>
  <si>
    <t>22.39%</t>
  </si>
  <si>
    <t>46.87%</t>
  </si>
  <si>
    <t>4.48%</t>
  </si>
  <si>
    <t>18.51%</t>
  </si>
  <si>
    <t>33.73%</t>
  </si>
  <si>
    <t>42.99%</t>
  </si>
  <si>
    <t>15.82%</t>
  </si>
  <si>
    <t>72.84%</t>
  </si>
  <si>
    <t>2.69%</t>
  </si>
  <si>
    <t>6.27%</t>
  </si>
  <si>
    <t>39.70%</t>
  </si>
  <si>
    <t>36.72%</t>
  </si>
  <si>
    <t>0.27%</t>
  </si>
  <si>
    <t>4.58%</t>
  </si>
  <si>
    <t>23.99%</t>
  </si>
  <si>
    <t>35.58%</t>
  </si>
  <si>
    <t>0.32%</t>
  </si>
  <si>
    <t>4.49%</t>
  </si>
  <si>
    <t>10.90%</t>
  </si>
  <si>
    <t>56.09%</t>
  </si>
  <si>
    <t>4.55%</t>
  </si>
  <si>
    <t>29.80%</t>
  </si>
  <si>
    <t>65.66%</t>
  </si>
  <si>
    <t>9.55%</t>
  </si>
  <si>
    <t>37.31%</t>
  </si>
  <si>
    <t>51.64%</t>
  </si>
  <si>
    <t>2.43%</t>
  </si>
  <si>
    <t>4.05%</t>
  </si>
  <si>
    <t>9.73%</t>
  </si>
  <si>
    <t>25.41%</t>
  </si>
  <si>
    <t>58.38%</t>
  </si>
  <si>
    <t>3.85%</t>
  </si>
  <si>
    <t>8.65%</t>
  </si>
  <si>
    <t>12.18%</t>
  </si>
  <si>
    <t>28.85%</t>
  </si>
  <si>
    <t>46.47%</t>
  </si>
  <si>
    <t>18.18%</t>
  </si>
  <si>
    <t>25.76%</t>
  </si>
  <si>
    <t>49.49%</t>
  </si>
  <si>
    <t>4.86%</t>
  </si>
  <si>
    <t>7.30%</t>
  </si>
  <si>
    <t>57.84%</t>
  </si>
  <si>
    <t>3.21%</t>
  </si>
  <si>
    <t>6.09%</t>
  </si>
  <si>
    <t>13.46%</t>
  </si>
  <si>
    <t>14.10%</t>
  </si>
  <si>
    <t>63.14%</t>
  </si>
  <si>
    <t>16,09 %</t>
  </si>
  <si>
    <t>28,74 %</t>
  </si>
  <si>
    <t>33,33 %</t>
  </si>
  <si>
    <t>22,68 %</t>
  </si>
  <si>
    <t>27,84 %</t>
  </si>
  <si>
    <t>47,42 %</t>
  </si>
  <si>
    <t>20,83 %</t>
  </si>
  <si>
    <t>45,83 %</t>
  </si>
  <si>
    <t>31,67 %</t>
  </si>
  <si>
    <t>29,89 %</t>
  </si>
  <si>
    <t>27,59 %</t>
  </si>
  <si>
    <t>0,0 %</t>
  </si>
  <si>
    <t>6,25 %</t>
  </si>
  <si>
    <t>19,79 %</t>
  </si>
  <si>
    <t>32,29 %</t>
  </si>
  <si>
    <t>41,67 %</t>
  </si>
  <si>
    <t>0,83 %</t>
  </si>
  <si>
    <t>5,83 %</t>
  </si>
  <si>
    <t>15,83 %</t>
  </si>
  <si>
    <t>21,67 %</t>
  </si>
  <si>
    <t>55,83 %</t>
  </si>
  <si>
    <t>2,3 %</t>
  </si>
  <si>
    <t>6,9 %</t>
  </si>
  <si>
    <t>60,92 %</t>
  </si>
  <si>
    <t>2,06 %</t>
  </si>
  <si>
    <t>14,43 %</t>
  </si>
  <si>
    <t>37,11 %</t>
  </si>
  <si>
    <t>46,67 %</t>
  </si>
  <si>
    <t>0,81 %</t>
  </si>
  <si>
    <t>25,81 %</t>
  </si>
  <si>
    <t>61,29 %</t>
  </si>
  <si>
    <t>4,92 %</t>
  </si>
  <si>
    <t>8,2 %</t>
  </si>
  <si>
    <t>21,31 %</t>
  </si>
  <si>
    <t>25,41 %</t>
  </si>
  <si>
    <t>40,16 %</t>
  </si>
  <si>
    <t>1,67 %</t>
  </si>
  <si>
    <t>2,5 %</t>
  </si>
  <si>
    <t>18,33 %</t>
  </si>
  <si>
    <t>30,83 %</t>
  </si>
  <si>
    <t>1,15 %</t>
  </si>
  <si>
    <t>11,49 %</t>
  </si>
  <si>
    <t>14,94 %</t>
  </si>
  <si>
    <t>24,14 %</t>
  </si>
  <si>
    <t>48,28 %</t>
  </si>
  <si>
    <t>1,03 %</t>
  </si>
  <si>
    <t>9,28 %</t>
  </si>
  <si>
    <t>52,58 %</t>
  </si>
  <si>
    <t>4,03 %</t>
  </si>
  <si>
    <t>2,42 %</t>
  </si>
  <si>
    <t>9,68 %</t>
  </si>
  <si>
    <t>11,29 %</t>
  </si>
  <si>
    <t>72,58 %</t>
  </si>
  <si>
    <t>10 %</t>
  </si>
  <si>
    <t>23,33 %</t>
  </si>
  <si>
    <t>43.33 %</t>
  </si>
  <si>
    <t>3,45 %</t>
  </si>
  <si>
    <t>18,39 %</t>
  </si>
  <si>
    <t>20,69 %</t>
  </si>
  <si>
    <t>56,32 %</t>
  </si>
  <si>
    <t>6,19 %</t>
  </si>
  <si>
    <t>25,77 %</t>
  </si>
  <si>
    <t>68,04 %</t>
  </si>
  <si>
    <t>6.25</t>
  </si>
  <si>
    <t>21.25</t>
  </si>
  <si>
    <t>0.00</t>
  </si>
  <si>
    <t>15.00</t>
  </si>
  <si>
    <t>23.75</t>
  </si>
  <si>
    <t>18.75</t>
  </si>
  <si>
    <t>42.5</t>
  </si>
  <si>
    <t>41.25</t>
  </si>
  <si>
    <t>16.25</t>
  </si>
  <si>
    <t>10.00</t>
  </si>
  <si>
    <t>1.25</t>
  </si>
  <si>
    <t>8.75</t>
  </si>
  <si>
    <t>13.75</t>
  </si>
  <si>
    <t>5.75%</t>
  </si>
  <si>
    <t>13.79%</t>
  </si>
  <si>
    <t>17.24%</t>
  </si>
  <si>
    <t>26.44%</t>
  </si>
  <si>
    <t>36.78%</t>
  </si>
  <si>
    <t>10.53%</t>
  </si>
  <si>
    <t>14.47%</t>
  </si>
  <si>
    <t>19.74%</t>
  </si>
  <si>
    <t>21.05%</t>
  </si>
  <si>
    <t>34.21%</t>
  </si>
  <si>
    <t>11.29%</t>
  </si>
  <si>
    <t>16.13%</t>
  </si>
  <si>
    <t>32.26%</t>
  </si>
  <si>
    <t>27.42%</t>
  </si>
  <si>
    <t>12.90%</t>
  </si>
  <si>
    <t>24.17%</t>
  </si>
  <si>
    <t>20.88%</t>
  </si>
  <si>
    <t>21.98%</t>
  </si>
  <si>
    <t>18.68%</t>
  </si>
  <si>
    <t>14.29%</t>
  </si>
  <si>
    <t>3.45%</t>
  </si>
  <si>
    <t>18.39%</t>
  </si>
  <si>
    <t>34.48%</t>
  </si>
  <si>
    <t>43.68%</t>
  </si>
  <si>
    <t>2.64%</t>
  </si>
  <si>
    <t>3.95%</t>
  </si>
  <si>
    <t>40.79%</t>
  </si>
  <si>
    <t>31.58%</t>
  </si>
  <si>
    <t>2.20%</t>
  </si>
  <si>
    <t>39.56%</t>
  </si>
  <si>
    <t>48.35%</t>
  </si>
  <si>
    <t>9.89%</t>
  </si>
  <si>
    <t>9.20%</t>
  </si>
  <si>
    <t>29.89%</t>
  </si>
  <si>
    <t>24.14%</t>
  </si>
  <si>
    <t>7.89%</t>
  </si>
  <si>
    <t>32.89%</t>
  </si>
  <si>
    <t>44.74%</t>
  </si>
  <si>
    <t>1.61%</t>
  </si>
  <si>
    <t>4.84%</t>
  </si>
  <si>
    <t>41.94%</t>
  </si>
  <si>
    <t>35.48%</t>
  </si>
  <si>
    <t>3.30%</t>
  </si>
  <si>
    <t>13.19%</t>
  </si>
  <si>
    <t>38.46%</t>
  </si>
  <si>
    <t>45.05%</t>
  </si>
  <si>
    <t>27.47%</t>
  </si>
  <si>
    <t>41.76%</t>
  </si>
  <si>
    <t>1.10%</t>
  </si>
  <si>
    <t>24.18%</t>
  </si>
  <si>
    <t>17.58%</t>
  </si>
  <si>
    <t>42.86%</t>
  </si>
  <si>
    <t>36.26%</t>
  </si>
  <si>
    <t>46.15%</t>
  </si>
  <si>
    <t>16.48%</t>
  </si>
  <si>
    <t>51.65%</t>
  </si>
  <si>
    <t>8.79%</t>
  </si>
  <si>
    <t>37.36%</t>
  </si>
  <si>
    <t>50.55%</t>
  </si>
  <si>
    <t>12.64%</t>
  </si>
  <si>
    <t>22.99%</t>
  </si>
  <si>
    <t>58.62%</t>
  </si>
  <si>
    <t>13.16%</t>
  </si>
  <si>
    <t>28.95%</t>
  </si>
  <si>
    <t>53.95%</t>
  </si>
  <si>
    <t>19.35%</t>
  </si>
  <si>
    <t>15.38%</t>
  </si>
  <si>
    <t>57.14%</t>
  </si>
  <si>
    <t>14.94%</t>
  </si>
  <si>
    <t>78.16%</t>
  </si>
  <si>
    <t>36.84%</t>
  </si>
  <si>
    <t>17.11%</t>
  </si>
  <si>
    <t>20.97%</t>
  </si>
  <si>
    <t>25.81%</t>
  </si>
  <si>
    <t>10.34%</t>
  </si>
  <si>
    <t>19.54%</t>
  </si>
  <si>
    <t>37.93%</t>
  </si>
  <si>
    <t>22.37%</t>
  </si>
  <si>
    <t>39.47%</t>
  </si>
  <si>
    <t>17.74%</t>
  </si>
  <si>
    <t>11.97%</t>
  </si>
  <si>
    <t>17.95%</t>
  </si>
  <si>
    <t>23.93%</t>
  </si>
  <si>
    <t>11.65%</t>
  </si>
  <si>
    <t>20.36%</t>
  </si>
  <si>
    <t>17.48%</t>
  </si>
  <si>
    <t>33.01%</t>
  </si>
  <si>
    <t>7.94%</t>
  </si>
  <si>
    <t>20.63%</t>
  </si>
  <si>
    <t>15.87%</t>
  </si>
  <si>
    <t>30.16%</t>
  </si>
  <si>
    <t>25.40%</t>
  </si>
  <si>
    <t>3.00%</t>
  </si>
  <si>
    <t>4.00%</t>
  </si>
  <si>
    <t>17.00%</t>
  </si>
  <si>
    <t>36.00%</t>
  </si>
  <si>
    <t>40/00%</t>
  </si>
  <si>
    <t>0.85%</t>
  </si>
  <si>
    <t>5.08%</t>
  </si>
  <si>
    <t>39.32%</t>
  </si>
  <si>
    <t>27.35%</t>
  </si>
  <si>
    <t>26.50%</t>
  </si>
  <si>
    <t>5.83%</t>
  </si>
  <si>
    <t>27.18%</t>
  </si>
  <si>
    <t>33.98%</t>
  </si>
  <si>
    <t>3.17%</t>
  </si>
  <si>
    <t>9.52%</t>
  </si>
  <si>
    <t>36.51%</t>
  </si>
  <si>
    <t>31.75%</t>
  </si>
  <si>
    <t>19.05%</t>
  </si>
  <si>
    <t>14.00%</t>
  </si>
  <si>
    <t>26.00%</t>
  </si>
  <si>
    <t>56.00%</t>
  </si>
  <si>
    <t>1.71%</t>
  </si>
  <si>
    <t>19.66%</t>
  </si>
  <si>
    <t>30.77%</t>
  </si>
  <si>
    <t>10.68%</t>
  </si>
  <si>
    <t>35.92%</t>
  </si>
  <si>
    <t>24.27%</t>
  </si>
  <si>
    <t>23.30%</t>
  </si>
  <si>
    <t>4.76%</t>
  </si>
  <si>
    <t>50.79%</t>
  </si>
  <si>
    <t>5.00%</t>
  </si>
  <si>
    <t>7.00%</t>
  </si>
  <si>
    <t>16.00%</t>
  </si>
  <si>
    <t>35.00%</t>
  </si>
  <si>
    <t>37.00%</t>
  </si>
  <si>
    <t>2.00%</t>
  </si>
  <si>
    <t>24.00%</t>
  </si>
  <si>
    <t>21.00%</t>
  </si>
  <si>
    <t>46.00%</t>
  </si>
  <si>
    <t>1.00%</t>
  </si>
  <si>
    <t>11.00%</t>
  </si>
  <si>
    <t>34.00%</t>
  </si>
  <si>
    <t>51.00%</t>
  </si>
  <si>
    <t>12.00%</t>
  </si>
  <si>
    <t>19.00%</t>
  </si>
  <si>
    <t>53.00%</t>
  </si>
  <si>
    <t>29/00%</t>
  </si>
  <si>
    <t>58.00%</t>
  </si>
  <si>
    <t>7.69%</t>
  </si>
  <si>
    <t>24.79%</t>
  </si>
  <si>
    <t>8.74%</t>
  </si>
  <si>
    <t>16.50%</t>
  </si>
  <si>
    <t>74.76%</t>
  </si>
  <si>
    <t>6.35%</t>
  </si>
  <si>
    <t>34.92%</t>
  </si>
  <si>
    <t>58.73%</t>
  </si>
  <si>
    <t>38.00%</t>
  </si>
  <si>
    <t>2.56%</t>
  </si>
  <si>
    <t>13.68%</t>
  </si>
  <si>
    <t>14.53%</t>
  </si>
  <si>
    <t>47.01%</t>
  </si>
  <si>
    <t>6.80%</t>
  </si>
  <si>
    <t>14.56%</t>
  </si>
  <si>
    <t>37.86%</t>
  </si>
  <si>
    <t>1.59%</t>
  </si>
  <si>
    <t>10.26%</t>
  </si>
  <si>
    <t>49.57%</t>
  </si>
  <si>
    <t>0.97%</t>
  </si>
  <si>
    <t>15.53%</t>
  </si>
  <si>
    <t>19.42%</t>
  </si>
  <si>
    <t>48.54%</t>
  </si>
  <si>
    <t>28.57%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</si>
</sst>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.m"/>
    <numFmt numFmtId="166" formatCode="dd.mm"/>
  </numFmts>
  <fonts count="59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b/>
      <sz val="11.0"/>
      <color rgb="FFFF0000"/>
      <name val="Times New Roman"/>
    </font>
    <font>
      <i/>
      <sz val="11.0"/>
      <color theme="1"/>
      <name val="Calibri"/>
    </font>
    <font>
      <b/>
      <sz val="10.0"/>
      <color theme="1"/>
      <name val="Times New Roman"/>
    </font>
    <font/>
    <font>
      <sz val="10.0"/>
      <color theme="1"/>
      <name val="Times New Roman"/>
    </font>
    <font>
      <sz val="10.0"/>
      <color rgb="FF000000"/>
      <name val="Times New Roman"/>
    </font>
    <font>
      <sz val="11.0"/>
      <color theme="1"/>
      <name val="Calibri"/>
    </font>
    <font>
      <sz val="11.0"/>
      <color theme="1"/>
      <name val="Times New Roman"/>
    </font>
    <font>
      <color theme="1"/>
      <name val="Calibri"/>
      <scheme val="minor"/>
    </font>
    <font>
      <b/>
      <sz val="12.0"/>
      <color rgb="FFFF0000"/>
      <name val="Times New Roman"/>
    </font>
    <font>
      <b/>
      <sz val="12.0"/>
      <color rgb="FF0070C0"/>
      <name val="Times New Roman"/>
    </font>
    <font>
      <b/>
      <sz val="11.0"/>
      <color theme="1"/>
      <name val="Times New Roman"/>
    </font>
    <font>
      <sz val="11.0"/>
      <color theme="0"/>
      <name val="Calibri"/>
    </font>
    <font>
      <sz val="10.0"/>
      <color theme="1"/>
      <name val="Calibri"/>
    </font>
    <font>
      <sz val="10.0"/>
      <color theme="1"/>
      <name val="Arial"/>
    </font>
    <font>
      <b/>
      <sz val="10.0"/>
      <color rgb="FF000000"/>
      <name val="Times New Roman"/>
    </font>
    <font>
      <b/>
      <sz val="10.0"/>
      <color rgb="FF0070C0"/>
      <name val="Times New Roman"/>
    </font>
    <font>
      <b/>
      <sz val="9.0"/>
      <color rgb="FF000000"/>
      <name val="Times New Roman"/>
    </font>
    <font>
      <b/>
      <sz val="8.0"/>
      <color rgb="FF0070C0"/>
      <name val="Times New Roman"/>
    </font>
    <font>
      <b/>
      <sz val="10.0"/>
      <color rgb="FFFF0000"/>
      <name val="Times New Roman"/>
    </font>
    <font>
      <sz val="5.0"/>
      <color theme="1"/>
      <name val="Calibri"/>
    </font>
    <font>
      <sz val="10.0"/>
      <color rgb="FFFF0000"/>
      <name val="Calibri"/>
    </font>
    <font>
      <b/>
      <sz val="11.0"/>
      <color rgb="FF0070C0"/>
      <name val="Calibri"/>
    </font>
    <font>
      <b/>
      <sz val="10.0"/>
      <color rgb="FF0070C0"/>
      <name val="Calibri"/>
    </font>
    <font>
      <b/>
      <sz val="5.0"/>
      <color rgb="FF0070C0"/>
      <name val="Calibri"/>
    </font>
    <font>
      <sz val="10.0"/>
      <color rgb="FF000000"/>
      <name val="Calibri"/>
    </font>
    <font>
      <sz val="7.0"/>
      <color theme="1"/>
      <name val="Calibri"/>
    </font>
    <font>
      <sz val="8.0"/>
      <color theme="1"/>
      <name val="Calibri"/>
    </font>
    <font>
      <b/>
      <sz val="11.0"/>
      <color rgb="FFFF0000"/>
      <name val="Calibri"/>
    </font>
    <font>
      <b/>
      <sz val="8.0"/>
      <color theme="1"/>
      <name val="Times New Roman"/>
    </font>
    <font>
      <sz val="7.0"/>
      <color theme="1"/>
      <name val="Times New Roman"/>
    </font>
    <font>
      <sz val="7.0"/>
      <color rgb="FFFF0000"/>
      <name val="Times New Roman"/>
    </font>
    <font>
      <b/>
      <sz val="7.0"/>
      <color rgb="FFFF0000"/>
      <name val="Times New Roman"/>
    </font>
    <font>
      <color rgb="FF000000"/>
      <name val="&quot;Times New Roman&quot;"/>
    </font>
    <font>
      <sz val="11.0"/>
      <color rgb="FF000000"/>
      <name val="&quot;Times New Roman&quot;"/>
    </font>
    <font>
      <b/>
      <sz val="9.0"/>
      <color theme="1"/>
      <name val="Times New Roman"/>
    </font>
    <font>
      <sz val="12.0"/>
      <color rgb="FF000000"/>
      <name val="Times New Roman"/>
    </font>
    <font>
      <sz val="9.0"/>
      <color theme="1"/>
      <name val="Times New Roman"/>
    </font>
    <font>
      <i/>
      <sz val="10.0"/>
      <color rgb="FFFF0000"/>
      <name val="Times New Roman"/>
    </font>
    <font>
      <sz val="9.0"/>
      <color rgb="FFFF0000"/>
      <name val="Times New Roman"/>
    </font>
    <font>
      <b/>
      <sz val="7.0"/>
      <color rgb="FFFF0000"/>
      <name val="Calibri"/>
    </font>
    <font>
      <b/>
      <i/>
      <sz val="10.0"/>
      <color rgb="FFFF0000"/>
      <name val="Times New Roman"/>
    </font>
    <font>
      <b/>
      <sz val="10.0"/>
      <color rgb="FFFF0000"/>
      <name val="Calibri"/>
    </font>
    <font>
      <sz val="11.0"/>
      <color theme="0"/>
      <name val="Times New Roman"/>
    </font>
    <font>
      <b/>
      <sz val="14.0"/>
      <color theme="1"/>
      <name val="Times New Roman"/>
    </font>
    <font>
      <b/>
      <sz val="11.0"/>
      <color rgb="FF0000FF"/>
      <name val="Times New Roman"/>
    </font>
    <font>
      <b/>
      <sz val="10.0"/>
      <color rgb="FF0000FF"/>
      <name val="Times New Roman"/>
    </font>
    <font>
      <sz val="11.0"/>
      <color rgb="FFFF0000"/>
      <name val="Times New Roman"/>
    </font>
    <font>
      <sz val="10.0"/>
      <color rgb="FFFF0000"/>
      <name val="Times New Roman"/>
    </font>
    <font>
      <b/>
      <color rgb="FF000000"/>
      <name val="&quot;Times New Roman&quot;"/>
    </font>
    <font>
      <sz val="11.0"/>
      <color rgb="FF000000"/>
      <name val="Calibri"/>
    </font>
    <font>
      <b/>
      <sz val="11.0"/>
      <color rgb="FF7030A0"/>
      <name val="Times New Roman"/>
    </font>
    <font>
      <b/>
      <sz val="10.0"/>
      <color rgb="FF7030A0"/>
      <name val="Times New Roman"/>
    </font>
    <font>
      <color rgb="FF4A86E8"/>
      <name val="Calibri"/>
      <scheme val="minor"/>
    </font>
    <font>
      <sz val="10.0"/>
      <color rgb="FF4A86E8"/>
      <name val="Times New Roman"/>
    </font>
    <font>
      <sz val="10.0"/>
      <color theme="4"/>
      <name val="Times New Roman"/>
    </font>
  </fonts>
  <fills count="2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B6D7A8"/>
        <bgColor rgb="FFB6D7A8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CCFFFF"/>
        <bgColor rgb="FFCCFFFF"/>
      </patternFill>
    </fill>
    <fill>
      <patternFill patternType="solid">
        <fgColor rgb="FFA8D08D"/>
        <bgColor rgb="FFA8D08D"/>
      </patternFill>
    </fill>
    <fill>
      <patternFill patternType="solid">
        <fgColor rgb="FFC55A11"/>
        <bgColor rgb="FFC55A11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B4C6E7"/>
        <bgColor rgb="FFB4C6E7"/>
      </patternFill>
    </fill>
    <fill>
      <patternFill patternType="solid">
        <fgColor rgb="FFF4CCCC"/>
        <bgColor rgb="FFF4CCCC"/>
      </patternFill>
    </fill>
    <fill>
      <patternFill patternType="solid">
        <fgColor theme="4"/>
        <bgColor theme="4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top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4" numFmtId="0" xfId="0" applyFont="1"/>
    <xf borderId="0" fillId="0" fontId="2" numFmtId="2" xfId="0" applyAlignment="1" applyFont="1" applyNumberFormat="1">
      <alignment horizontal="center"/>
    </xf>
    <xf borderId="1" fillId="0" fontId="5" numFmtId="0" xfId="0" applyAlignment="1" applyBorder="1" applyFont="1">
      <alignment horizontal="center" shrinkToFit="0" vertical="center" wrapText="1"/>
    </xf>
    <xf borderId="2" fillId="2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0" fontId="6" numFmtId="0" xfId="0" applyBorder="1" applyFont="1"/>
    <xf borderId="6" fillId="0" fontId="6" numFmtId="0" xfId="0" applyBorder="1" applyFont="1"/>
    <xf borderId="7" fillId="2" fontId="5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/>
    </xf>
    <xf borderId="8" fillId="3" fontId="8" numFmtId="0" xfId="0" applyBorder="1" applyFill="1" applyFont="1"/>
    <xf borderId="7" fillId="4" fontId="1" numFmtId="0" xfId="0" applyAlignment="1" applyBorder="1" applyFill="1" applyFont="1">
      <alignment readingOrder="0"/>
    </xf>
    <xf borderId="7" fillId="0" fontId="1" numFmtId="0" xfId="0" applyAlignment="1" applyBorder="1" applyFont="1">
      <alignment readingOrder="0"/>
    </xf>
    <xf borderId="7" fillId="0" fontId="1" numFmtId="0" xfId="0" applyBorder="1" applyFont="1"/>
    <xf borderId="7" fillId="0" fontId="9" numFmtId="0" xfId="0" applyAlignment="1" applyBorder="1" applyFont="1">
      <alignment horizontal="center" readingOrder="0" vertical="center"/>
    </xf>
    <xf borderId="7" fillId="4" fontId="1" numFmtId="0" xfId="0" applyBorder="1" applyFont="1"/>
    <xf borderId="7" fillId="0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vertical="center"/>
    </xf>
    <xf borderId="7" fillId="0" fontId="7" numFmtId="2" xfId="0" applyAlignment="1" applyBorder="1" applyFont="1" applyNumberFormat="1">
      <alignment horizontal="center" vertical="center"/>
    </xf>
    <xf borderId="7" fillId="0" fontId="1" numFmtId="0" xfId="0" applyAlignment="1" applyBorder="1" applyFont="1">
      <alignment horizontal="center" readingOrder="0" vertical="center"/>
    </xf>
    <xf borderId="7" fillId="0" fontId="1" numFmtId="0" xfId="0" applyAlignment="1" applyBorder="1" applyFont="1">
      <alignment horizontal="center" vertical="center"/>
    </xf>
    <xf borderId="7" fillId="5" fontId="1" numFmtId="0" xfId="0" applyAlignment="1" applyBorder="1" applyFill="1" applyFont="1">
      <alignment horizontal="center"/>
    </xf>
    <xf borderId="8" fillId="5" fontId="8" numFmtId="0" xfId="0" applyBorder="1" applyFont="1"/>
    <xf borderId="7" fillId="5" fontId="1" numFmtId="0" xfId="0" applyAlignment="1" applyBorder="1" applyFont="1">
      <alignment readingOrder="0"/>
    </xf>
    <xf borderId="7" fillId="5" fontId="1" numFmtId="0" xfId="0" applyAlignment="1" applyBorder="1" applyFont="1">
      <alignment horizontal="center" readingOrder="0" vertical="center"/>
    </xf>
    <xf borderId="0" fillId="5" fontId="1" numFmtId="0" xfId="0" applyFont="1"/>
    <xf borderId="0" fillId="5" fontId="11" numFmtId="0" xfId="0" applyFont="1"/>
    <xf borderId="8" fillId="3" fontId="8" numFmtId="0" xfId="0" applyAlignment="1" applyBorder="1" applyFont="1">
      <alignment horizontal="left"/>
    </xf>
    <xf borderId="7" fillId="0" fontId="12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vertical="center"/>
    </xf>
    <xf borderId="0" fillId="0" fontId="10" numFmtId="0" xfId="0" applyFont="1"/>
    <xf borderId="0" fillId="0" fontId="12" numFmtId="0" xfId="0" applyAlignment="1" applyFont="1">
      <alignment vertical="center"/>
    </xf>
    <xf borderId="1" fillId="0" fontId="1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1" fillId="0" fontId="2" numFmtId="0" xfId="0" applyAlignment="1" applyBorder="1" applyFont="1">
      <alignment horizontal="center" vertical="center"/>
    </xf>
    <xf borderId="7" fillId="6" fontId="10" numFmtId="0" xfId="0" applyAlignment="1" applyBorder="1" applyFill="1" applyFont="1">
      <alignment horizontal="center" vertical="center"/>
    </xf>
    <xf borderId="7" fillId="0" fontId="10" numFmtId="0" xfId="0" applyAlignment="1" applyBorder="1" applyFont="1">
      <alignment readingOrder="0"/>
    </xf>
    <xf borderId="7" fillId="6" fontId="7" numFmtId="0" xfId="0" applyBorder="1" applyFont="1"/>
    <xf borderId="7" fillId="0" fontId="10" numFmtId="0" xfId="0" applyBorder="1" applyFont="1"/>
    <xf borderId="7" fillId="6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readingOrder="0"/>
    </xf>
    <xf borderId="7" fillId="6" fontId="7" numFmtId="164" xfId="0" applyBorder="1" applyFont="1" applyNumberFormat="1"/>
    <xf borderId="8" fillId="3" fontId="8" numFmtId="0" xfId="0" applyAlignment="1" applyBorder="1" applyFont="1">
      <alignment horizontal="left" vertical="center"/>
    </xf>
    <xf borderId="7" fillId="0" fontId="10" numFmtId="0" xfId="0" applyAlignment="1" applyBorder="1" applyFont="1">
      <alignment readingOrder="0" vertical="center"/>
    </xf>
    <xf borderId="7" fillId="6" fontId="7" numFmtId="0" xfId="0" applyAlignment="1" applyBorder="1" applyFont="1">
      <alignment vertical="center"/>
    </xf>
    <xf borderId="7" fillId="0" fontId="10" numFmtId="0" xfId="0" applyAlignment="1" applyBorder="1" applyFont="1">
      <alignment vertical="center"/>
    </xf>
    <xf borderId="7" fillId="0" fontId="10" numFmtId="0" xfId="0" applyAlignment="1" applyBorder="1" applyFont="1">
      <alignment horizontal="center" readingOrder="0" shrinkToFit="0" vertical="center" wrapText="1"/>
    </xf>
    <xf borderId="7" fillId="6" fontId="14" numFmtId="0" xfId="0" applyAlignment="1" applyBorder="1" applyFont="1">
      <alignment horizontal="center" vertical="center"/>
    </xf>
    <xf borderId="7" fillId="0" fontId="14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0" fillId="0" fontId="9" numFmtId="0" xfId="0" applyFont="1"/>
    <xf borderId="12" fillId="4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top" wrapText="1"/>
    </xf>
    <xf borderId="7" fillId="4" fontId="9" numFmtId="0" xfId="0" applyAlignment="1" applyBorder="1" applyFont="1">
      <alignment readingOrder="0"/>
    </xf>
    <xf borderId="7" fillId="0" fontId="9" numFmtId="0" xfId="0" applyAlignment="1" applyBorder="1" applyFont="1">
      <alignment readingOrder="0"/>
    </xf>
    <xf borderId="7" fillId="4" fontId="9" numFmtId="0" xfId="0" applyBorder="1" applyFont="1"/>
    <xf borderId="7" fillId="0" fontId="9" numFmtId="0" xfId="0" applyBorder="1" applyFont="1"/>
    <xf borderId="7" fillId="0" fontId="9" numFmtId="0" xfId="0" applyAlignment="1" applyBorder="1" applyFont="1">
      <alignment horizontal="center" readingOrder="0"/>
    </xf>
    <xf borderId="0" fillId="0" fontId="15" numFmtId="0" xfId="0" applyFont="1"/>
    <xf borderId="0" fillId="0" fontId="9" numFmtId="0" xfId="0" applyAlignment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6" numFmtId="0" xfId="0" applyFont="1"/>
    <xf borderId="13" fillId="2" fontId="2" numFmtId="0" xfId="0" applyBorder="1" applyFont="1"/>
    <xf borderId="0" fillId="0" fontId="17" numFmtId="0" xfId="0" applyFont="1"/>
    <xf borderId="1" fillId="0" fontId="3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horizontal="center" shrinkToFit="0" vertical="center" wrapText="1"/>
    </xf>
    <xf borderId="9" fillId="0" fontId="18" numFmtId="0" xfId="0" applyAlignment="1" applyBorder="1" applyFont="1">
      <alignment horizontal="center" vertical="center"/>
    </xf>
    <xf borderId="1" fillId="7" fontId="19" numFmtId="0" xfId="0" applyAlignment="1" applyBorder="1" applyFill="1" applyFont="1">
      <alignment horizontal="center" shrinkToFit="0" vertical="center" wrapText="1"/>
    </xf>
    <xf borderId="9" fillId="7" fontId="19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 shrinkToFit="0" vertical="center" wrapText="1"/>
    </xf>
    <xf borderId="9" fillId="7" fontId="21" numFmtId="0" xfId="0" applyAlignment="1" applyBorder="1" applyFont="1">
      <alignment horizontal="center" vertical="center"/>
    </xf>
    <xf borderId="9" fillId="7" fontId="21" numFmtId="0" xfId="0" applyAlignment="1" applyBorder="1" applyFont="1">
      <alignment horizontal="center" shrinkToFit="0" vertical="center" wrapText="1"/>
    </xf>
    <xf borderId="7" fillId="2" fontId="22" numFmtId="0" xfId="0" applyAlignment="1" applyBorder="1" applyFont="1">
      <alignment horizontal="center" vertical="center"/>
    </xf>
    <xf borderId="7" fillId="7" fontId="19" numFmtId="0" xfId="0" applyAlignment="1" applyBorder="1" applyFont="1">
      <alignment horizontal="center" vertical="center"/>
    </xf>
    <xf borderId="7" fillId="0" fontId="9" numFmtId="0" xfId="0" applyAlignment="1" applyBorder="1" applyFont="1">
      <alignment readingOrder="0" vertical="center"/>
    </xf>
    <xf borderId="7" fillId="0" fontId="16" numFmtId="0" xfId="0" applyAlignment="1" applyBorder="1" applyFont="1">
      <alignment readingOrder="0" vertical="center"/>
    </xf>
    <xf borderId="7" fillId="8" fontId="23" numFmtId="0" xfId="0" applyAlignment="1" applyBorder="1" applyFill="1" applyFont="1">
      <alignment vertical="center"/>
    </xf>
    <xf borderId="7" fillId="0" fontId="24" numFmtId="0" xfId="0" applyAlignment="1" applyBorder="1" applyFont="1">
      <alignment readingOrder="0" vertical="center"/>
    </xf>
    <xf borderId="7" fillId="7" fontId="25" numFmtId="0" xfId="0" applyAlignment="1" applyBorder="1" applyFont="1">
      <alignment horizontal="center" vertical="center"/>
    </xf>
    <xf borderId="7" fillId="7" fontId="26" numFmtId="0" xfId="0" applyAlignment="1" applyBorder="1" applyFont="1">
      <alignment horizontal="center" vertical="center"/>
    </xf>
    <xf borderId="7" fillId="7" fontId="27" numFmtId="0" xfId="0" applyAlignment="1" applyBorder="1" applyFont="1">
      <alignment vertical="center"/>
    </xf>
    <xf borderId="7" fillId="0" fontId="9" numFmtId="0" xfId="0" applyAlignment="1" applyBorder="1" applyFont="1">
      <alignment vertical="center"/>
    </xf>
    <xf borderId="7" fillId="0" fontId="16" numFmtId="0" xfId="0" applyAlignment="1" applyBorder="1" applyFont="1">
      <alignment vertical="center"/>
    </xf>
    <xf borderId="7" fillId="9" fontId="27" numFmtId="0" xfId="0" applyAlignment="1" applyBorder="1" applyFill="1" applyFont="1">
      <alignment vertical="center"/>
    </xf>
    <xf borderId="7" fillId="7" fontId="26" numFmtId="0" xfId="0" applyAlignment="1" applyBorder="1" applyFont="1">
      <alignment horizontal="center" readingOrder="0" vertical="center"/>
    </xf>
    <xf borderId="8" fillId="0" fontId="8" numFmtId="0" xfId="0" applyBorder="1" applyFont="1"/>
    <xf borderId="7" fillId="0" fontId="28" numFmtId="0" xfId="0" applyAlignment="1" applyBorder="1" applyFont="1">
      <alignment readingOrder="0" vertical="center"/>
    </xf>
    <xf borderId="7" fillId="9" fontId="25" numFmtId="0" xfId="0" applyAlignment="1" applyBorder="1" applyFont="1">
      <alignment horizontal="center" vertical="center"/>
    </xf>
    <xf borderId="7" fillId="9" fontId="26" numFmtId="0" xfId="0" applyAlignment="1" applyBorder="1" applyFont="1">
      <alignment horizontal="center" vertical="center"/>
    </xf>
    <xf borderId="7" fillId="8" fontId="9" numFmtId="0" xfId="0" applyAlignment="1" applyBorder="1" applyFont="1">
      <alignment readingOrder="0" vertical="center"/>
    </xf>
    <xf borderId="7" fillId="8" fontId="29" numFmtId="0" xfId="0" applyAlignment="1" applyBorder="1" applyFont="1">
      <alignment vertical="center"/>
    </xf>
    <xf borderId="7" fillId="8" fontId="30" numFmtId="0" xfId="0" applyAlignment="1" applyBorder="1" applyFont="1">
      <alignment vertical="center"/>
    </xf>
    <xf borderId="7" fillId="0" fontId="31" numFmtId="0" xfId="0" applyAlignment="1" applyBorder="1" applyFont="1">
      <alignment vertical="center"/>
    </xf>
    <xf borderId="7" fillId="0" fontId="31" numFmtId="0" xfId="0" applyAlignment="1" applyBorder="1" applyFont="1">
      <alignment horizontal="center" vertical="center"/>
    </xf>
    <xf borderId="0" fillId="0" fontId="12" numFmtId="0" xfId="0" applyFont="1"/>
    <xf borderId="1" fillId="0" fontId="14" numFmtId="0" xfId="0" applyAlignment="1" applyBorder="1" applyFont="1">
      <alignment horizontal="center" vertical="center"/>
    </xf>
    <xf borderId="1" fillId="0" fontId="14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7" fillId="2" fontId="32" numFmtId="0" xfId="0" applyAlignment="1" applyBorder="1" applyFont="1">
      <alignment horizontal="center" shrinkToFit="0" vertical="center" wrapText="1"/>
    </xf>
    <xf borderId="7" fillId="0" fontId="32" numFmtId="0" xfId="0" applyAlignment="1" applyBorder="1" applyFont="1">
      <alignment horizontal="center" shrinkToFit="0" vertical="center" wrapText="1"/>
    </xf>
    <xf borderId="1" fillId="6" fontId="2" numFmtId="0" xfId="0" applyAlignment="1" applyBorder="1" applyFont="1">
      <alignment horizontal="center" vertical="center"/>
    </xf>
    <xf borderId="1" fillId="6" fontId="2" numFmtId="0" xfId="0" applyAlignment="1" applyBorder="1" applyFont="1">
      <alignment horizontal="center" shrinkToFit="0" vertical="center" wrapText="1"/>
    </xf>
    <xf borderId="16" fillId="6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readingOrder="0" vertical="center"/>
    </xf>
    <xf borderId="7" fillId="6" fontId="5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center" vertical="center"/>
    </xf>
    <xf borderId="7" fillId="6" fontId="33" numFmtId="164" xfId="0" applyAlignment="1" applyBorder="1" applyFont="1" applyNumberFormat="1">
      <alignment horizontal="center" vertical="center"/>
    </xf>
    <xf borderId="7" fillId="0" fontId="22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readingOrder="0" vertical="center"/>
    </xf>
    <xf borderId="16" fillId="6" fontId="22" numFmtId="0" xfId="0" applyAlignment="1" applyBorder="1" applyFont="1">
      <alignment horizontal="center" shrinkToFit="0" vertical="center" wrapText="1"/>
    </xf>
    <xf borderId="7" fillId="6" fontId="22" numFmtId="0" xfId="0" applyAlignment="1" applyBorder="1" applyFont="1">
      <alignment horizontal="center" vertical="center"/>
    </xf>
    <xf borderId="7" fillId="6" fontId="34" numFmtId="164" xfId="0" applyAlignment="1" applyBorder="1" applyFont="1" applyNumberFormat="1">
      <alignment horizontal="center" vertical="center"/>
    </xf>
    <xf borderId="1" fillId="4" fontId="2" numFmtId="0" xfId="0" applyAlignment="1" applyBorder="1" applyFont="1">
      <alignment horizontal="center" vertical="center"/>
    </xf>
    <xf borderId="1" fillId="4" fontId="2" numFmtId="0" xfId="0" applyAlignment="1" applyBorder="1" applyFont="1">
      <alignment horizontal="center" shrinkToFit="0" vertical="center" wrapText="1"/>
    </xf>
    <xf borderId="7" fillId="6" fontId="35" numFmtId="164" xfId="0" applyAlignment="1" applyBorder="1" applyFont="1" applyNumberFormat="1">
      <alignment horizontal="center" vertical="center"/>
    </xf>
    <xf borderId="1" fillId="10" fontId="2" numFmtId="0" xfId="0" applyAlignment="1" applyBorder="1" applyFill="1" applyFont="1">
      <alignment horizontal="center" vertical="center"/>
    </xf>
    <xf borderId="1" fillId="10" fontId="2" numFmtId="0" xfId="0" applyAlignment="1" applyBorder="1" applyFont="1">
      <alignment horizontal="center" shrinkToFit="0" vertical="center" wrapText="1"/>
    </xf>
    <xf borderId="1" fillId="11" fontId="2" numFmtId="0" xfId="0" applyAlignment="1" applyBorder="1" applyFill="1" applyFont="1">
      <alignment horizontal="center" vertical="center"/>
    </xf>
    <xf borderId="1" fillId="11" fontId="2" numFmtId="0" xfId="0" applyAlignment="1" applyBorder="1" applyFont="1">
      <alignment horizontal="center" shrinkToFit="0" vertical="center" wrapText="1"/>
    </xf>
    <xf borderId="7" fillId="3" fontId="36" numFmtId="0" xfId="0" applyAlignment="1" applyBorder="1" applyFont="1">
      <alignment horizontal="right" readingOrder="0" shrinkToFit="0" vertical="bottom" wrapText="0"/>
    </xf>
    <xf borderId="11" fillId="3" fontId="36" numFmtId="0" xfId="0" applyAlignment="1" applyBorder="1" applyFont="1">
      <alignment horizontal="right" readingOrder="0" shrinkToFit="0" vertical="bottom" wrapText="0"/>
    </xf>
    <xf borderId="11" fillId="3" fontId="37" numFmtId="0" xfId="0" applyAlignment="1" applyBorder="1" applyFont="1">
      <alignment horizontal="right" readingOrder="0" shrinkToFit="0" vertical="bottom" wrapText="0"/>
    </xf>
    <xf borderId="6" fillId="3" fontId="36" numFmtId="0" xfId="0" applyAlignment="1" applyBorder="1" applyFont="1">
      <alignment horizontal="right" readingOrder="0" shrinkToFit="0" vertical="bottom" wrapText="0"/>
    </xf>
    <xf borderId="15" fillId="3" fontId="36" numFmtId="0" xfId="0" applyAlignment="1" applyBorder="1" applyFont="1">
      <alignment horizontal="right" readingOrder="0" shrinkToFit="0" vertical="bottom" wrapText="0"/>
    </xf>
    <xf borderId="15" fillId="3" fontId="36" numFmtId="0" xfId="0" applyAlignment="1" applyBorder="1" applyFont="1">
      <alignment horizontal="right" shrinkToFit="0" vertical="bottom" wrapText="0"/>
    </xf>
    <xf borderId="15" fillId="3" fontId="37" numFmtId="0" xfId="0" applyAlignment="1" applyBorder="1" applyFont="1">
      <alignment horizontal="right" readingOrder="0" shrinkToFit="0" vertical="bottom" wrapText="0"/>
    </xf>
    <xf borderId="1" fillId="12" fontId="2" numFmtId="0" xfId="0" applyAlignment="1" applyBorder="1" applyFill="1" applyFont="1">
      <alignment horizontal="center" vertical="center"/>
    </xf>
    <xf borderId="1" fillId="12" fontId="2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center" readingOrder="0" vertical="center"/>
    </xf>
    <xf borderId="1" fillId="13" fontId="2" numFmtId="0" xfId="0" applyAlignment="1" applyBorder="1" applyFill="1" applyFont="1">
      <alignment horizontal="center" vertical="center"/>
    </xf>
    <xf borderId="1" fillId="13" fontId="2" numFmtId="0" xfId="0" applyAlignment="1" applyBorder="1" applyFont="1">
      <alignment horizontal="center" shrinkToFit="0" vertical="center" wrapText="1"/>
    </xf>
    <xf borderId="1" fillId="14" fontId="2" numFmtId="0" xfId="0" applyAlignment="1" applyBorder="1" applyFill="1" applyFont="1">
      <alignment horizontal="center" vertical="center"/>
    </xf>
    <xf borderId="1" fillId="14" fontId="2" numFmtId="0" xfId="0" applyAlignment="1" applyBorder="1" applyFont="1">
      <alignment horizontal="center" shrinkToFit="0" vertical="center" wrapText="1"/>
    </xf>
    <xf borderId="15" fillId="15" fontId="36" numFmtId="0" xfId="0" applyAlignment="1" applyBorder="1" applyFill="1" applyFont="1">
      <alignment horizontal="right" readingOrder="0" vertical="bottom"/>
    </xf>
    <xf borderId="7" fillId="0" fontId="11" numFmtId="0" xfId="0" applyAlignment="1" applyBorder="1" applyFont="1">
      <alignment readingOrder="0"/>
    </xf>
    <xf borderId="15" fillId="15" fontId="37" numFmtId="0" xfId="0" applyAlignment="1" applyBorder="1" applyFont="1">
      <alignment horizontal="right" readingOrder="0" vertical="bottom"/>
    </xf>
    <xf borderId="1" fillId="16" fontId="2" numFmtId="0" xfId="0" applyAlignment="1" applyBorder="1" applyFill="1" applyFont="1">
      <alignment horizontal="center" vertical="center"/>
    </xf>
    <xf borderId="1" fillId="16" fontId="2" numFmtId="0" xfId="0" applyAlignment="1" applyBorder="1" applyFont="1">
      <alignment horizontal="center" shrinkToFit="0" vertical="center" wrapText="1"/>
    </xf>
    <xf borderId="7" fillId="0" fontId="36" numFmtId="0" xfId="0" applyAlignment="1" applyBorder="1" applyFont="1">
      <alignment horizontal="center" readingOrder="0" shrinkToFit="0" wrapText="0"/>
    </xf>
    <xf borderId="6" fillId="0" fontId="36" numFmtId="0" xfId="0" applyAlignment="1" applyBorder="1" applyFont="1">
      <alignment horizontal="center" readingOrder="0" shrinkToFit="0" wrapText="0"/>
    </xf>
    <xf borderId="1" fillId="17" fontId="2" numFmtId="0" xfId="0" applyAlignment="1" applyBorder="1" applyFill="1" applyFont="1">
      <alignment horizontal="center" vertical="center"/>
    </xf>
    <xf borderId="1" fillId="17" fontId="2" numFmtId="0" xfId="0" applyAlignment="1" applyBorder="1" applyFont="1">
      <alignment horizontal="center" shrinkToFit="0" vertical="center" wrapText="1"/>
    </xf>
    <xf borderId="7" fillId="6" fontId="5" numFmtId="0" xfId="0" applyAlignment="1" applyBorder="1" applyFont="1">
      <alignment horizontal="center" readingOrder="0" shrinkToFit="0" vertical="center" wrapText="1"/>
    </xf>
    <xf borderId="1" fillId="5" fontId="2" numFmtId="0" xfId="0" applyAlignment="1" applyBorder="1" applyFont="1">
      <alignment horizontal="center" vertical="center"/>
    </xf>
    <xf borderId="1" fillId="5" fontId="2" numFmtId="0" xfId="0" applyAlignment="1" applyBorder="1" applyFont="1">
      <alignment horizontal="center" shrinkToFit="0" vertical="center" wrapText="1"/>
    </xf>
    <xf borderId="7" fillId="6" fontId="22" numFmtId="0" xfId="0" applyAlignment="1" applyBorder="1" applyFont="1">
      <alignment horizontal="center" readingOrder="0" vertical="center"/>
    </xf>
    <xf borderId="1" fillId="18" fontId="2" numFmtId="0" xfId="0" applyAlignment="1" applyBorder="1" applyFill="1" applyFont="1">
      <alignment horizontal="center" vertical="center"/>
    </xf>
    <xf borderId="1" fillId="18" fontId="2" numFmtId="0" xfId="0" applyAlignment="1" applyBorder="1" applyFont="1">
      <alignment horizontal="center" shrinkToFit="0" vertical="center" wrapText="1"/>
    </xf>
    <xf borderId="1" fillId="19" fontId="2" numFmtId="0" xfId="0" applyAlignment="1" applyBorder="1" applyFill="1" applyFont="1">
      <alignment horizontal="center" vertical="center"/>
    </xf>
    <xf borderId="1" fillId="19" fontId="2" numFmtId="0" xfId="0" applyAlignment="1" applyBorder="1" applyFont="1">
      <alignment horizontal="center" shrinkToFit="0" vertical="center" wrapText="1"/>
    </xf>
    <xf borderId="1" fillId="17" fontId="14" numFmtId="0" xfId="0" applyAlignment="1" applyBorder="1" applyFont="1">
      <alignment horizontal="center" vertical="center"/>
    </xf>
    <xf borderId="13" fillId="20" fontId="22" numFmtId="0" xfId="0" applyAlignment="1" applyBorder="1" applyFill="1" applyFont="1">
      <alignment vertical="center"/>
    </xf>
    <xf borderId="0" fillId="0" fontId="22" numFmtId="0" xfId="0" applyAlignment="1" applyFont="1">
      <alignment vertical="center"/>
    </xf>
    <xf borderId="7" fillId="0" fontId="32" numFmtId="0" xfId="0" applyAlignment="1" applyBorder="1" applyFont="1">
      <alignment horizontal="center" shrinkToFit="0" wrapText="1"/>
    </xf>
    <xf borderId="1" fillId="0" fontId="38" numFmtId="0" xfId="0" applyAlignment="1" applyBorder="1" applyFont="1">
      <alignment horizontal="center" shrinkToFit="0" vertical="center" wrapText="1"/>
    </xf>
    <xf borderId="1" fillId="0" fontId="32" numFmtId="0" xfId="0" applyAlignment="1" applyBorder="1" applyFont="1">
      <alignment horizontal="center" shrinkToFit="0" vertical="center" wrapText="1"/>
    </xf>
    <xf borderId="1" fillId="0" fontId="3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39" numFmtId="0" xfId="0" applyAlignment="1" applyBorder="1" applyFont="1">
      <alignment horizontal="left" shrinkToFit="0" vertical="center" wrapText="1"/>
    </xf>
    <xf borderId="7" fillId="6" fontId="40" numFmtId="0" xfId="0" applyAlignment="1" applyBorder="1" applyFont="1">
      <alignment horizontal="center" vertical="center"/>
    </xf>
    <xf borderId="7" fillId="0" fontId="40" numFmtId="0" xfId="0" applyAlignment="1" applyBorder="1" applyFont="1">
      <alignment horizontal="center" readingOrder="0" vertical="center"/>
    </xf>
    <xf borderId="7" fillId="6" fontId="33" numFmtId="2" xfId="0" applyAlignment="1" applyBorder="1" applyFont="1" applyNumberFormat="1">
      <alignment horizontal="center" vertical="center"/>
    </xf>
    <xf borderId="14" fillId="0" fontId="41" numFmtId="0" xfId="0" applyAlignment="1" applyBorder="1" applyFont="1">
      <alignment horizontal="center" vertical="center"/>
    </xf>
    <xf borderId="9" fillId="6" fontId="7" numFmtId="0" xfId="0" applyAlignment="1" applyBorder="1" applyFont="1">
      <alignment horizontal="center" vertical="center"/>
    </xf>
    <xf borderId="7" fillId="0" fontId="40" numFmtId="0" xfId="0" applyAlignment="1" applyBorder="1" applyFont="1">
      <alignment horizontal="center" vertical="center"/>
    </xf>
    <xf borderId="7" fillId="6" fontId="33" numFmtId="0" xfId="0" applyAlignment="1" applyBorder="1" applyFont="1">
      <alignment horizontal="center" vertical="center"/>
    </xf>
    <xf borderId="7" fillId="0" fontId="33" numFmtId="0" xfId="0" applyAlignment="1" applyBorder="1" applyFont="1">
      <alignment horizontal="center" vertical="center"/>
    </xf>
    <xf borderId="7" fillId="0" fontId="36" numFmtId="0" xfId="0" applyAlignment="1" applyBorder="1" applyFont="1">
      <alignment horizontal="center" readingOrder="0" shrinkToFit="0" wrapText="0"/>
    </xf>
    <xf borderId="11" fillId="0" fontId="36" numFmtId="0" xfId="0" applyAlignment="1" applyBorder="1" applyFont="1">
      <alignment horizontal="center" readingOrder="0" shrinkToFit="0" wrapText="0"/>
    </xf>
    <xf borderId="7" fillId="0" fontId="3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left" shrinkToFit="0" vertical="center" wrapText="1"/>
    </xf>
    <xf borderId="1" fillId="7" fontId="31" numFmtId="0" xfId="0" applyAlignment="1" applyBorder="1" applyFont="1">
      <alignment horizontal="center" vertical="center"/>
    </xf>
    <xf borderId="1" fillId="7" fontId="31" numFmtId="0" xfId="0" applyAlignment="1" applyBorder="1" applyFont="1">
      <alignment horizontal="left" vertical="center"/>
    </xf>
    <xf borderId="7" fillId="7" fontId="31" numFmtId="0" xfId="0" applyAlignment="1" applyBorder="1" applyFont="1">
      <alignment horizontal="center" vertical="center"/>
    </xf>
    <xf borderId="7" fillId="7" fontId="42" numFmtId="0" xfId="0" applyAlignment="1" applyBorder="1" applyFont="1">
      <alignment horizontal="center" vertical="center"/>
    </xf>
    <xf borderId="7" fillId="7" fontId="43" numFmtId="0" xfId="0" applyAlignment="1" applyBorder="1" applyFont="1">
      <alignment horizontal="center" vertical="center"/>
    </xf>
    <xf borderId="7" fillId="7" fontId="24" numFmtId="0" xfId="0" applyAlignment="1" applyBorder="1" applyFont="1">
      <alignment horizontal="center" vertical="center"/>
    </xf>
    <xf borderId="1" fillId="7" fontId="44" numFmtId="0" xfId="0" applyAlignment="1" applyBorder="1" applyFont="1">
      <alignment horizontal="center" vertical="center"/>
    </xf>
    <xf borderId="9" fillId="7" fontId="31" numFmtId="0" xfId="0" applyAlignment="1" applyBorder="1" applyFont="1">
      <alignment horizontal="center"/>
    </xf>
    <xf borderId="7" fillId="7" fontId="45" numFmtId="0" xfId="0" applyBorder="1" applyFont="1"/>
    <xf borderId="7" fillId="7" fontId="34" numFmtId="2" xfId="0" applyAlignment="1" applyBorder="1" applyFont="1" applyNumberFormat="1">
      <alignment horizontal="center" vertical="center"/>
    </xf>
    <xf borderId="0" fillId="0" fontId="46" numFmtId="0" xfId="0" applyFont="1"/>
    <xf borderId="0" fillId="0" fontId="10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47" numFmtId="0" xfId="0" applyFont="1"/>
    <xf borderId="1" fillId="0" fontId="3" numFmtId="0" xfId="0" applyAlignment="1" applyBorder="1" applyFont="1">
      <alignment horizontal="center" vertical="center"/>
    </xf>
    <xf borderId="1" fillId="0" fontId="48" numFmtId="0" xfId="0" applyAlignment="1" applyBorder="1" applyFont="1">
      <alignment horizontal="center" shrinkToFit="0" vertical="center" wrapText="1"/>
    </xf>
    <xf borderId="17" fillId="0" fontId="48" numFmtId="0" xfId="0" applyAlignment="1" applyBorder="1" applyFont="1">
      <alignment horizontal="center" shrinkToFit="0" vertical="center" wrapText="1"/>
    </xf>
    <xf borderId="18" fillId="0" fontId="6" numFmtId="0" xfId="0" applyBorder="1" applyFont="1"/>
    <xf borderId="14" fillId="0" fontId="6" numFmtId="0" xfId="0" applyBorder="1" applyFont="1"/>
    <xf borderId="9" fillId="0" fontId="49" numFmtId="0" xfId="0" applyAlignment="1" applyBorder="1" applyFont="1">
      <alignment horizontal="center" shrinkToFit="0" vertical="center" wrapText="1"/>
    </xf>
    <xf borderId="7" fillId="6" fontId="22" numFmtId="0" xfId="0" applyAlignment="1" applyBorder="1" applyFon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7" fillId="0" fontId="18" numFmtId="0" xfId="0" applyAlignment="1" applyBorder="1" applyFont="1">
      <alignment horizontal="center" shrinkToFit="0" vertical="center" wrapText="1"/>
    </xf>
    <xf borderId="1" fillId="8" fontId="50" numFmtId="0" xfId="0" applyAlignment="1" applyBorder="1" applyFont="1">
      <alignment horizontal="center" vertical="center"/>
    </xf>
    <xf borderId="7" fillId="8" fontId="50" numFmtId="0" xfId="0" applyAlignment="1" applyBorder="1" applyFont="1">
      <alignment vertical="center"/>
    </xf>
    <xf borderId="7" fillId="8" fontId="50" numFmtId="0" xfId="0" applyAlignment="1" applyBorder="1" applyFont="1">
      <alignment readingOrder="0"/>
    </xf>
    <xf borderId="7" fillId="8" fontId="51" numFmtId="0" xfId="0" applyBorder="1" applyFont="1"/>
    <xf borderId="7" fillId="8" fontId="51" numFmtId="0" xfId="0" applyAlignment="1" applyBorder="1" applyFont="1">
      <alignment readingOrder="0"/>
    </xf>
    <xf borderId="7" fillId="8" fontId="50" numFmtId="0" xfId="0" applyBorder="1" applyFont="1"/>
    <xf borderId="1" fillId="7" fontId="10" numFmtId="0" xfId="0" applyAlignment="1" applyBorder="1" applyFont="1">
      <alignment horizontal="center" vertical="center"/>
    </xf>
    <xf borderId="7" fillId="7" fontId="7" numFmtId="0" xfId="0" applyBorder="1" applyFont="1"/>
    <xf borderId="7" fillId="7" fontId="10" numFmtId="0" xfId="0" applyBorder="1" applyFont="1"/>
    <xf borderId="1" fillId="6" fontId="10" numFmtId="0" xfId="0" applyAlignment="1" applyBorder="1" applyFont="1">
      <alignment horizontal="center" vertical="center"/>
    </xf>
    <xf borderId="7" fillId="6" fontId="10" numFmtId="0" xfId="0" applyAlignment="1" applyBorder="1" applyFont="1">
      <alignment readingOrder="0"/>
    </xf>
    <xf borderId="7" fillId="6" fontId="7" numFmtId="0" xfId="0" applyAlignment="1" applyBorder="1" applyFont="1">
      <alignment readingOrder="0"/>
    </xf>
    <xf borderId="7" fillId="6" fontId="10" numFmtId="0" xfId="0" applyBorder="1" applyFont="1"/>
    <xf borderId="1" fillId="21" fontId="10" numFmtId="0" xfId="0" applyAlignment="1" applyBorder="1" applyFill="1" applyFont="1">
      <alignment horizontal="center" vertical="center"/>
    </xf>
    <xf borderId="7" fillId="21" fontId="10" numFmtId="0" xfId="0" applyBorder="1" applyFont="1"/>
    <xf borderId="7" fillId="21" fontId="10" numFmtId="0" xfId="0" applyAlignment="1" applyBorder="1" applyFont="1">
      <alignment readingOrder="0"/>
    </xf>
    <xf borderId="7" fillId="21" fontId="52" numFmtId="0" xfId="0" applyAlignment="1" applyBorder="1" applyFont="1">
      <alignment horizontal="center" readingOrder="0"/>
    </xf>
    <xf borderId="7" fillId="21" fontId="7" numFmtId="0" xfId="0" applyAlignment="1" applyBorder="1" applyFont="1">
      <alignment readingOrder="0"/>
    </xf>
    <xf borderId="0" fillId="21" fontId="53" numFmtId="0" xfId="0" applyFont="1"/>
    <xf borderId="7" fillId="21" fontId="7" numFmtId="0" xfId="0" applyBorder="1" applyFont="1"/>
    <xf borderId="7" fillId="21" fontId="8" numFmtId="0" xfId="0" applyBorder="1" applyFont="1"/>
    <xf borderId="1" fillId="16" fontId="54" numFmtId="0" xfId="0" applyAlignment="1" applyBorder="1" applyFont="1">
      <alignment horizontal="center" vertical="center"/>
    </xf>
    <xf borderId="7" fillId="16" fontId="55" numFmtId="0" xfId="0" applyBorder="1" applyFont="1"/>
    <xf borderId="7" fillId="16" fontId="54" numFmtId="0" xfId="0" applyBorder="1" applyFont="1"/>
    <xf borderId="7" fillId="7" fontId="50" numFmtId="0" xfId="0" applyAlignment="1" applyBorder="1" applyFont="1">
      <alignment vertical="center"/>
    </xf>
    <xf borderId="7" fillId="7" fontId="10" numFmtId="0" xfId="0" applyAlignment="1" applyBorder="1" applyFont="1">
      <alignment readingOrder="0"/>
    </xf>
    <xf borderId="7" fillId="7" fontId="7" numFmtId="0" xfId="0" applyAlignment="1" applyBorder="1" applyFont="1">
      <alignment readingOrder="0"/>
    </xf>
    <xf borderId="0" fillId="9" fontId="11" numFmtId="0" xfId="0" applyAlignment="1" applyFont="1">
      <alignment readingOrder="0"/>
    </xf>
    <xf borderId="7" fillId="9" fontId="7" numFmtId="0" xfId="0" applyAlignment="1" applyBorder="1" applyFont="1">
      <alignment readingOrder="0"/>
    </xf>
    <xf borderId="7" fillId="7" fontId="7" numFmtId="165" xfId="0" applyAlignment="1" applyBorder="1" applyFont="1" applyNumberFormat="1">
      <alignment readingOrder="0"/>
    </xf>
    <xf borderId="7" fillId="9" fontId="52" numFmtId="0" xfId="0" applyAlignment="1" applyBorder="1" applyFont="1">
      <alignment horizontal="center" readingOrder="0" shrinkToFit="0" wrapText="0"/>
    </xf>
    <xf borderId="11" fillId="9" fontId="52" numFmtId="0" xfId="0" applyAlignment="1" applyBorder="1" applyFont="1">
      <alignment horizontal="center" readingOrder="0" shrinkToFit="0" wrapText="0"/>
    </xf>
    <xf borderId="7" fillId="7" fontId="7" numFmtId="166" xfId="0" applyAlignment="1" applyBorder="1" applyFont="1" applyNumberFormat="1">
      <alignment readingOrder="0"/>
    </xf>
    <xf borderId="1" fillId="22" fontId="10" numFmtId="0" xfId="0" applyAlignment="1" applyBorder="1" applyFill="1" applyFont="1">
      <alignment horizontal="center" vertical="center"/>
    </xf>
    <xf borderId="7" fillId="22" fontId="10" numFmtId="0" xfId="0" applyBorder="1" applyFont="1"/>
    <xf borderId="7" fillId="2" fontId="36" numFmtId="0" xfId="0" applyAlignment="1" applyBorder="1" applyFont="1">
      <alignment horizontal="center" readingOrder="0"/>
    </xf>
    <xf borderId="7" fillId="22" fontId="7" numFmtId="0" xfId="0" applyBorder="1" applyFont="1"/>
    <xf borderId="0" fillId="2" fontId="53" numFmtId="0" xfId="0" applyFont="1"/>
    <xf borderId="0" fillId="2" fontId="53" numFmtId="0" xfId="0" applyFont="1"/>
    <xf borderId="7" fillId="9" fontId="36" numFmtId="0" xfId="0" applyAlignment="1" applyBorder="1" applyFont="1">
      <alignment horizontal="center" readingOrder="0" shrinkToFit="0" wrapText="0"/>
    </xf>
    <xf borderId="11" fillId="9" fontId="37" numFmtId="10" xfId="0" applyAlignment="1" applyBorder="1" applyFont="1" applyNumberFormat="1">
      <alignment horizontal="center" readingOrder="0" shrinkToFit="0" vertical="bottom" wrapText="0"/>
    </xf>
    <xf borderId="11" fillId="9" fontId="37" numFmtId="0" xfId="0" applyAlignment="1" applyBorder="1" applyFont="1">
      <alignment horizontal="center" readingOrder="0" shrinkToFit="0" vertical="bottom" wrapText="0"/>
    </xf>
    <xf borderId="6" fillId="9" fontId="36" numFmtId="0" xfId="0" applyAlignment="1" applyBorder="1" applyFont="1">
      <alignment horizontal="center" readingOrder="0" shrinkToFit="0" wrapText="0"/>
    </xf>
    <xf borderId="15" fillId="9" fontId="37" numFmtId="10" xfId="0" applyAlignment="1" applyBorder="1" applyFont="1" applyNumberFormat="1">
      <alignment horizontal="center" readingOrder="0" shrinkToFit="0" vertical="bottom" wrapText="0"/>
    </xf>
    <xf borderId="15" fillId="9" fontId="37" numFmtId="0" xfId="0" applyAlignment="1" applyBorder="1" applyFont="1">
      <alignment horizontal="center" readingOrder="0" shrinkToFit="0" vertical="bottom" wrapText="0"/>
    </xf>
    <xf borderId="7" fillId="9" fontId="7" numFmtId="0" xfId="0" applyBorder="1" applyFont="1"/>
    <xf borderId="0" fillId="9" fontId="11" numFmtId="0" xfId="0" applyFont="1"/>
    <xf borderId="7" fillId="9" fontId="10" numFmtId="10" xfId="0" applyAlignment="1" applyBorder="1" applyFont="1" applyNumberFormat="1">
      <alignment readingOrder="0"/>
    </xf>
    <xf borderId="7" fillId="9" fontId="7" numFmtId="166" xfId="0" applyAlignment="1" applyBorder="1" applyFont="1" applyNumberFormat="1">
      <alignment readingOrder="0"/>
    </xf>
    <xf borderId="1" fillId="23" fontId="10" numFmtId="0" xfId="0" applyAlignment="1" applyBorder="1" applyFill="1" applyFont="1">
      <alignment horizontal="center" vertical="center"/>
    </xf>
    <xf borderId="7" fillId="23" fontId="10" numFmtId="0" xfId="0" applyBorder="1" applyFont="1"/>
    <xf borderId="7" fillId="23" fontId="10" numFmtId="0" xfId="0" applyAlignment="1" applyBorder="1" applyFont="1">
      <alignment readingOrder="0"/>
    </xf>
    <xf borderId="7" fillId="23" fontId="7" numFmtId="0" xfId="0" applyAlignment="1" applyBorder="1" applyFont="1">
      <alignment readingOrder="0"/>
    </xf>
    <xf borderId="7" fillId="23" fontId="7" numFmtId="10" xfId="0" applyAlignment="1" applyBorder="1" applyFont="1" applyNumberFormat="1">
      <alignment readingOrder="0"/>
    </xf>
    <xf borderId="7" fillId="23" fontId="7" numFmtId="9" xfId="0" applyAlignment="1" applyBorder="1" applyFont="1" applyNumberFormat="1">
      <alignment readingOrder="0"/>
    </xf>
    <xf borderId="7" fillId="23" fontId="7" numFmtId="0" xfId="0" applyBorder="1" applyFont="1"/>
    <xf borderId="7" fillId="21" fontId="36" numFmtId="0" xfId="0" applyAlignment="1" applyBorder="1" applyFont="1">
      <alignment horizontal="right" readingOrder="0" shrinkToFit="0" vertical="bottom" wrapText="0"/>
    </xf>
    <xf borderId="11" fillId="21" fontId="36" numFmtId="0" xfId="0" applyAlignment="1" applyBorder="1" applyFont="1">
      <alignment horizontal="right" readingOrder="0" shrinkToFit="0" vertical="bottom" wrapText="0"/>
    </xf>
    <xf borderId="11" fillId="21" fontId="36" numFmtId="165" xfId="0" applyAlignment="1" applyBorder="1" applyFont="1" applyNumberFormat="1">
      <alignment horizontal="right" readingOrder="0" shrinkToFit="0" vertical="bottom" wrapText="0"/>
    </xf>
    <xf borderId="6" fillId="21" fontId="36" numFmtId="0" xfId="0" applyAlignment="1" applyBorder="1" applyFont="1">
      <alignment horizontal="right" readingOrder="0" shrinkToFit="0" vertical="bottom" wrapText="0"/>
    </xf>
    <xf borderId="15" fillId="21" fontId="36" numFmtId="0" xfId="0" applyAlignment="1" applyBorder="1" applyFont="1">
      <alignment horizontal="right" readingOrder="0" shrinkToFit="0" vertical="bottom" wrapText="0"/>
    </xf>
    <xf borderId="15" fillId="21" fontId="36" numFmtId="165" xfId="0" applyAlignment="1" applyBorder="1" applyFont="1" applyNumberFormat="1">
      <alignment horizontal="right" readingOrder="0" shrinkToFit="0" vertical="bottom" wrapText="0"/>
    </xf>
    <xf borderId="6" fillId="21" fontId="36" numFmtId="0" xfId="0" applyAlignment="1" applyBorder="1" applyFont="1">
      <alignment shrinkToFit="0" vertical="bottom" wrapText="0"/>
    </xf>
    <xf borderId="15" fillId="21" fontId="36" numFmtId="0" xfId="0" applyAlignment="1" applyBorder="1" applyFont="1">
      <alignment shrinkToFit="0" vertical="bottom" wrapText="0"/>
    </xf>
    <xf borderId="15" fillId="21" fontId="36" numFmtId="165" xfId="0" applyAlignment="1" applyBorder="1" applyFont="1" applyNumberFormat="1">
      <alignment shrinkToFit="0" vertical="bottom" wrapText="0"/>
    </xf>
    <xf borderId="6" fillId="21" fontId="36" numFmtId="0" xfId="0" applyAlignment="1" applyBorder="1" applyFont="1">
      <alignment shrinkToFit="0" vertical="bottom" wrapText="0"/>
    </xf>
    <xf borderId="15" fillId="21" fontId="36" numFmtId="0" xfId="0" applyAlignment="1" applyBorder="1" applyFont="1">
      <alignment shrinkToFit="0" vertical="bottom" wrapText="0"/>
    </xf>
    <xf borderId="1" fillId="4" fontId="10" numFmtId="0" xfId="0" applyAlignment="1" applyBorder="1" applyFont="1">
      <alignment horizontal="center" vertical="center"/>
    </xf>
    <xf borderId="7" fillId="4" fontId="10" numFmtId="0" xfId="0" applyBorder="1" applyFont="1"/>
    <xf borderId="7" fillId="4" fontId="7" numFmtId="0" xfId="0" applyBorder="1" applyFont="1"/>
    <xf borderId="0" fillId="4" fontId="11" numFmtId="0" xfId="0" applyFont="1"/>
    <xf borderId="7" fillId="14" fontId="7" numFmtId="0" xfId="0" applyBorder="1" applyFont="1"/>
    <xf borderId="1" fillId="14" fontId="10" numFmtId="0" xfId="0" applyAlignment="1" applyBorder="1" applyFont="1">
      <alignment horizontal="center" vertical="center"/>
    </xf>
    <xf borderId="7" fillId="14" fontId="10" numFmtId="0" xfId="0" applyBorder="1" applyFont="1"/>
    <xf borderId="7" fillId="14" fontId="10" numFmtId="0" xfId="0" applyAlignment="1" applyBorder="1" applyFont="1">
      <alignment readingOrder="0"/>
    </xf>
    <xf borderId="19" fillId="24" fontId="36" numFmtId="0" xfId="0" applyAlignment="1" applyBorder="1" applyFill="1" applyFont="1">
      <alignment horizontal="center" readingOrder="0" shrinkToFit="0" wrapText="0"/>
    </xf>
    <xf borderId="20" fillId="24" fontId="36" numFmtId="0" xfId="0" applyAlignment="1" applyBorder="1" applyFont="1">
      <alignment horizontal="center" readingOrder="0" shrinkToFit="0" wrapText="0"/>
    </xf>
    <xf borderId="7" fillId="24" fontId="36" numFmtId="0" xfId="0" applyAlignment="1" applyBorder="1" applyFont="1">
      <alignment horizontal="center" readingOrder="0" shrinkToFit="0" wrapText="0"/>
    </xf>
    <xf borderId="11" fillId="24" fontId="36" numFmtId="0" xfId="0" applyAlignment="1" applyBorder="1" applyFont="1">
      <alignment horizontal="center" readingOrder="0" shrinkToFit="0" wrapText="0"/>
    </xf>
    <xf borderId="7" fillId="24" fontId="7" numFmtId="0" xfId="0" applyAlignment="1" applyBorder="1" applyFont="1">
      <alignment readingOrder="0"/>
    </xf>
    <xf borderId="7" fillId="24" fontId="10" numFmtId="0" xfId="0" applyAlignment="1" applyBorder="1" applyFont="1">
      <alignment horizontal="center" vertical="bottom"/>
    </xf>
    <xf borderId="11" fillId="24" fontId="10" numFmtId="0" xfId="0" applyAlignment="1" applyBorder="1" applyFont="1">
      <alignment horizontal="center" vertical="bottom"/>
    </xf>
    <xf borderId="0" fillId="24" fontId="11" numFmtId="0" xfId="0" applyFont="1"/>
    <xf borderId="11" fillId="24" fontId="36" numFmtId="10" xfId="0" applyAlignment="1" applyBorder="1" applyFont="1" applyNumberFormat="1">
      <alignment horizontal="center" readingOrder="0" shrinkToFit="0" wrapText="0"/>
    </xf>
    <xf borderId="7" fillId="24" fontId="7" numFmtId="0" xfId="0" applyBorder="1" applyFont="1"/>
    <xf borderId="7" fillId="24" fontId="7" numFmtId="166" xfId="0" applyAlignment="1" applyBorder="1" applyFont="1" applyNumberFormat="1">
      <alignment readingOrder="0"/>
    </xf>
    <xf borderId="1" fillId="25" fontId="10" numFmtId="0" xfId="0" applyAlignment="1" applyBorder="1" applyFill="1" applyFont="1">
      <alignment horizontal="center" vertical="center"/>
    </xf>
    <xf borderId="7" fillId="25" fontId="5" numFmtId="0" xfId="0" applyBorder="1" applyFont="1"/>
    <xf borderId="7" fillId="25" fontId="10" numFmtId="0" xfId="0" applyBorder="1" applyFont="1"/>
    <xf borderId="0" fillId="25" fontId="56" numFmtId="0" xfId="0" applyFont="1"/>
    <xf borderId="7" fillId="25" fontId="57" numFmtId="0" xfId="0" applyBorder="1" applyFont="1"/>
    <xf borderId="7" fillId="25" fontId="7" numFmtId="0" xfId="0" applyBorder="1" applyFont="1"/>
    <xf borderId="7" fillId="25" fontId="58" numFmtId="0" xfId="0" applyBorder="1" applyFont="1"/>
    <xf borderId="1" fillId="16" fontId="10" numFmtId="0" xfId="0" applyAlignment="1" applyBorder="1" applyFont="1">
      <alignment horizontal="center" vertical="center"/>
    </xf>
    <xf borderId="7" fillId="16" fontId="7" numFmtId="0" xfId="0" applyBorder="1" applyFont="1"/>
    <xf borderId="7" fillId="16" fontId="10" numFmtId="0" xfId="0" applyAlignment="1" applyBorder="1" applyFont="1">
      <alignment readingOrder="0"/>
    </xf>
    <xf borderId="7" fillId="16" fontId="7" numFmtId="0" xfId="0" applyAlignment="1" applyBorder="1" applyFont="1">
      <alignment horizontal="center" readingOrder="0"/>
    </xf>
    <xf borderId="7" fillId="16" fontId="7" numFmtId="0" xfId="0" applyAlignment="1" applyBorder="1" applyFont="1">
      <alignment horizontal="center"/>
    </xf>
    <xf borderId="1" fillId="22" fontId="3" numFmtId="0" xfId="0" applyAlignment="1" applyBorder="1" applyFont="1">
      <alignment horizontal="center" vertical="center"/>
    </xf>
    <xf borderId="7" fillId="22" fontId="22" numFmtId="0" xfId="0" applyBorder="1" applyFont="1"/>
    <xf borderId="7" fillId="2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86"/>
    <col customWidth="1" min="2" max="2" width="31.14"/>
    <col customWidth="1" min="3" max="3" width="7.29"/>
    <col customWidth="1" min="4" max="4" width="7.0"/>
    <col customWidth="1" min="5" max="5" width="8.0"/>
    <col customWidth="1" min="6" max="6" width="10.14"/>
    <col customWidth="1" min="7" max="7" width="12.29"/>
    <col customWidth="1" min="8" max="8" width="7.71"/>
    <col customWidth="1" min="9" max="9" width="12.29"/>
    <col customWidth="1" min="10" max="10" width="12.71"/>
    <col customWidth="1" min="11" max="11" width="12.0"/>
    <col customWidth="1" min="12" max="12" width="9.43"/>
    <col customWidth="1" min="13" max="13" width="6.29"/>
    <col customWidth="1" min="14" max="14" width="8.57"/>
    <col customWidth="1" min="15" max="15" width="6.14"/>
    <col customWidth="1" min="16" max="16" width="11.0"/>
    <col customWidth="1" min="17" max="21" width="9.14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3"/>
      <c r="P3" s="3"/>
      <c r="Q3" s="1"/>
      <c r="R3" s="1"/>
      <c r="S3" s="1"/>
      <c r="T3" s="1"/>
      <c r="U3" s="1"/>
    </row>
    <row r="4" ht="21.75" customHeight="1">
      <c r="A4" s="1"/>
      <c r="B4" s="1"/>
      <c r="C4" s="5" t="s">
        <v>2</v>
      </c>
      <c r="E4" s="1"/>
      <c r="F4" s="1"/>
      <c r="H4" s="1"/>
      <c r="I4" s="1"/>
      <c r="J4" s="1"/>
      <c r="K4" s="1"/>
      <c r="L4" s="1"/>
      <c r="M4" s="3"/>
      <c r="N4" s="3"/>
      <c r="O4" s="3"/>
      <c r="P4" s="3"/>
      <c r="Q4" s="1"/>
      <c r="R4" s="1"/>
      <c r="S4" s="1"/>
      <c r="T4" s="1"/>
      <c r="U4" s="1"/>
    </row>
    <row r="5" ht="15.75" customHeight="1">
      <c r="A5" s="2"/>
      <c r="B5" s="6"/>
      <c r="C5" s="7" t="s">
        <v>3</v>
      </c>
      <c r="E5" s="1"/>
      <c r="F5" s="1"/>
      <c r="H5" s="1"/>
      <c r="I5" s="1"/>
      <c r="J5" s="6"/>
      <c r="K5" s="6"/>
      <c r="L5" s="6"/>
      <c r="M5" s="3"/>
      <c r="N5" s="3"/>
      <c r="O5" s="3"/>
      <c r="P5" s="3"/>
      <c r="Q5" s="8"/>
      <c r="R5" s="6"/>
      <c r="S5" s="6"/>
      <c r="T5" s="6"/>
      <c r="U5" s="6"/>
    </row>
    <row r="6" ht="6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  <c r="O6" s="3"/>
      <c r="P6" s="3"/>
      <c r="Q6" s="1"/>
      <c r="R6" s="1"/>
      <c r="S6" s="1"/>
      <c r="T6" s="1"/>
      <c r="U6" s="1"/>
    </row>
    <row r="7" ht="16.5" customHeight="1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10" t="s">
        <v>16</v>
      </c>
      <c r="N7" s="11"/>
      <c r="O7" s="11"/>
      <c r="P7" s="12"/>
      <c r="Q7" s="13"/>
      <c r="R7" s="13"/>
      <c r="S7" s="13"/>
      <c r="T7" s="13"/>
      <c r="U7" s="13"/>
    </row>
    <row r="8" ht="63.75" customHeight="1">
      <c r="A8" s="14"/>
      <c r="B8" s="14"/>
      <c r="C8" s="15"/>
      <c r="D8" s="14"/>
      <c r="E8" s="14"/>
      <c r="F8" s="14"/>
      <c r="G8" s="15"/>
      <c r="H8" s="15"/>
      <c r="I8" s="15"/>
      <c r="J8" s="14"/>
      <c r="K8" s="14"/>
      <c r="L8" s="14"/>
      <c r="M8" s="16" t="s">
        <v>17</v>
      </c>
      <c r="N8" s="16" t="s">
        <v>18</v>
      </c>
      <c r="O8" s="16" t="s">
        <v>19</v>
      </c>
      <c r="P8" s="16" t="s">
        <v>20</v>
      </c>
      <c r="Q8" s="13"/>
      <c r="R8" s="13"/>
      <c r="S8" s="13"/>
      <c r="T8" s="13"/>
      <c r="U8" s="13"/>
    </row>
    <row r="9" ht="20.25" customHeight="1">
      <c r="A9" s="17">
        <v>1.0</v>
      </c>
      <c r="B9" s="18" t="s">
        <v>21</v>
      </c>
      <c r="C9" s="19">
        <v>1.0</v>
      </c>
      <c r="D9" s="20">
        <v>15.0</v>
      </c>
      <c r="E9" s="20">
        <v>593.0</v>
      </c>
      <c r="F9" s="20">
        <v>1.0</v>
      </c>
      <c r="G9" s="20">
        <v>0.0</v>
      </c>
      <c r="H9" s="20">
        <v>1.0</v>
      </c>
      <c r="I9" s="20">
        <v>0.0</v>
      </c>
      <c r="J9" s="20">
        <v>1.0</v>
      </c>
      <c r="K9" s="20">
        <v>1.0</v>
      </c>
      <c r="L9" s="21"/>
      <c r="M9" s="22">
        <v>166.0</v>
      </c>
      <c r="N9" s="22">
        <v>166.0</v>
      </c>
      <c r="O9" s="22">
        <v>100.0</v>
      </c>
      <c r="P9" s="22">
        <v>100.0</v>
      </c>
      <c r="Q9" s="1"/>
      <c r="R9" s="1"/>
      <c r="S9" s="1"/>
      <c r="T9" s="1"/>
      <c r="U9" s="1"/>
    </row>
    <row r="10" ht="20.25" customHeight="1">
      <c r="A10" s="17">
        <v>2.0</v>
      </c>
      <c r="B10" s="18" t="s">
        <v>22</v>
      </c>
      <c r="C10" s="23"/>
      <c r="D10" s="20">
        <v>21.0</v>
      </c>
      <c r="E10" s="20">
        <v>853.0</v>
      </c>
      <c r="F10" s="20">
        <v>2.0</v>
      </c>
      <c r="G10" s="20">
        <v>0.0</v>
      </c>
      <c r="H10" s="20">
        <v>0.0</v>
      </c>
      <c r="I10" s="20">
        <v>0.0</v>
      </c>
      <c r="J10" s="20">
        <v>1.0</v>
      </c>
      <c r="K10" s="20">
        <v>1.0</v>
      </c>
      <c r="L10" s="20">
        <v>0.0</v>
      </c>
      <c r="M10" s="24">
        <v>186.0</v>
      </c>
      <c r="N10" s="25"/>
      <c r="O10" s="26"/>
      <c r="P10" s="24">
        <v>100.0</v>
      </c>
      <c r="Q10" s="1"/>
      <c r="R10" s="1"/>
      <c r="S10" s="1"/>
      <c r="T10" s="1"/>
      <c r="U10" s="1"/>
    </row>
    <row r="11" ht="20.25" customHeight="1">
      <c r="A11" s="17">
        <v>3.0</v>
      </c>
      <c r="B11" s="18" t="s">
        <v>23</v>
      </c>
      <c r="C11" s="23"/>
      <c r="D11" s="20">
        <v>16.0</v>
      </c>
      <c r="E11" s="20">
        <v>608.0</v>
      </c>
      <c r="F11" s="20">
        <v>1.0</v>
      </c>
      <c r="G11" s="20">
        <v>0.0</v>
      </c>
      <c r="H11" s="20">
        <v>0.0</v>
      </c>
      <c r="I11" s="20"/>
      <c r="J11" s="20">
        <v>1.0</v>
      </c>
      <c r="K11" s="20">
        <v>1.0</v>
      </c>
      <c r="L11" s="20">
        <v>0.0</v>
      </c>
      <c r="M11" s="27">
        <v>180.0</v>
      </c>
      <c r="N11" s="27">
        <v>180.0</v>
      </c>
      <c r="O11" s="27">
        <v>100.0</v>
      </c>
      <c r="P11" s="27">
        <v>100.0</v>
      </c>
      <c r="Q11" s="1"/>
      <c r="R11" s="1"/>
      <c r="S11" s="1"/>
      <c r="T11" s="1"/>
      <c r="U11" s="1"/>
    </row>
    <row r="12" ht="20.25" customHeight="1">
      <c r="A12" s="17">
        <v>4.0</v>
      </c>
      <c r="B12" s="18" t="s">
        <v>24</v>
      </c>
      <c r="C12" s="23"/>
      <c r="D12" s="20">
        <v>17.0</v>
      </c>
      <c r="E12" s="20">
        <v>695.0</v>
      </c>
      <c r="F12" s="20">
        <v>1.0</v>
      </c>
      <c r="G12" s="20">
        <v>3.0</v>
      </c>
      <c r="H12" s="21"/>
      <c r="I12" s="21"/>
      <c r="J12" s="20">
        <v>1.0</v>
      </c>
      <c r="K12" s="20">
        <v>1.0</v>
      </c>
      <c r="L12" s="20">
        <v>0.0</v>
      </c>
      <c r="M12" s="27">
        <v>162.0</v>
      </c>
      <c r="N12" s="27">
        <v>162.0</v>
      </c>
      <c r="O12" s="28"/>
      <c r="P12" s="27">
        <v>100.0</v>
      </c>
      <c r="Q12" s="1"/>
      <c r="R12" s="1"/>
      <c r="S12" s="1"/>
      <c r="T12" s="1"/>
      <c r="U12" s="1"/>
    </row>
    <row r="13" ht="20.25" customHeight="1">
      <c r="A13" s="17">
        <v>5.0</v>
      </c>
      <c r="B13" s="18" t="s">
        <v>25</v>
      </c>
      <c r="C13" s="23"/>
      <c r="D13" s="21"/>
      <c r="E13" s="21"/>
      <c r="F13" s="21"/>
      <c r="G13" s="21"/>
      <c r="H13" s="21"/>
      <c r="I13" s="21"/>
      <c r="J13" s="21"/>
      <c r="K13" s="21"/>
      <c r="L13" s="21"/>
      <c r="M13" s="28"/>
      <c r="N13" s="28"/>
      <c r="O13" s="28"/>
      <c r="P13" s="28"/>
      <c r="Q13" s="1"/>
      <c r="R13" s="1"/>
      <c r="S13" s="1"/>
      <c r="T13" s="1"/>
      <c r="U13" s="1"/>
    </row>
    <row r="14" ht="20.25" customHeight="1">
      <c r="A14" s="17">
        <v>6.0</v>
      </c>
      <c r="B14" s="18" t="s">
        <v>26</v>
      </c>
      <c r="C14" s="23"/>
      <c r="D14" s="20">
        <v>8.0</v>
      </c>
      <c r="E14" s="20">
        <v>279.0</v>
      </c>
      <c r="F14" s="20">
        <v>278.0</v>
      </c>
      <c r="G14" s="20">
        <v>1.0</v>
      </c>
      <c r="H14" s="20">
        <v>1.0</v>
      </c>
      <c r="I14" s="21"/>
      <c r="J14" s="20">
        <v>1.0</v>
      </c>
      <c r="K14" s="20">
        <v>1.0</v>
      </c>
      <c r="L14" s="20">
        <v>0.0</v>
      </c>
      <c r="M14" s="27">
        <v>67.0</v>
      </c>
      <c r="N14" s="27">
        <v>67.0</v>
      </c>
      <c r="O14" s="27">
        <v>100.0</v>
      </c>
      <c r="P14" s="27">
        <v>100.0</v>
      </c>
      <c r="Q14" s="1"/>
      <c r="R14" s="1"/>
      <c r="S14" s="1"/>
      <c r="T14" s="1"/>
      <c r="U14" s="1"/>
    </row>
    <row r="15" ht="20.25" customHeight="1">
      <c r="A15" s="17">
        <v>7.0</v>
      </c>
      <c r="B15" s="18" t="s">
        <v>27</v>
      </c>
      <c r="C15" s="23"/>
      <c r="D15" s="20">
        <v>8.0</v>
      </c>
      <c r="E15" s="20">
        <v>247.0</v>
      </c>
      <c r="F15" s="20">
        <v>1.0</v>
      </c>
      <c r="G15" s="20">
        <v>0.0</v>
      </c>
      <c r="H15" s="21"/>
      <c r="I15" s="21"/>
      <c r="J15" s="20">
        <v>1.0</v>
      </c>
      <c r="K15" s="21"/>
      <c r="L15" s="21"/>
      <c r="M15" s="27">
        <v>61.0</v>
      </c>
      <c r="N15" s="28"/>
      <c r="O15" s="28"/>
      <c r="P15" s="27">
        <v>100.0</v>
      </c>
      <c r="Q15" s="1"/>
      <c r="R15" s="1"/>
      <c r="S15" s="1"/>
      <c r="T15" s="1"/>
      <c r="U15" s="1"/>
    </row>
    <row r="16" ht="20.25" customHeight="1">
      <c r="A16" s="17">
        <v>8.0</v>
      </c>
      <c r="B16" s="18" t="s">
        <v>28</v>
      </c>
      <c r="C16" s="23"/>
      <c r="D16" s="20">
        <v>21.0</v>
      </c>
      <c r="E16" s="20">
        <v>830.0</v>
      </c>
      <c r="F16" s="20">
        <v>0.0</v>
      </c>
      <c r="G16" s="20">
        <v>3.0</v>
      </c>
      <c r="H16" s="21"/>
      <c r="I16" s="21"/>
      <c r="J16" s="20">
        <v>1.0</v>
      </c>
      <c r="K16" s="20">
        <v>1.0</v>
      </c>
      <c r="L16" s="21"/>
      <c r="M16" s="27">
        <v>181.0</v>
      </c>
      <c r="N16" s="28"/>
      <c r="O16" s="28"/>
      <c r="P16" s="28"/>
      <c r="Q16" s="1"/>
      <c r="R16" s="1"/>
      <c r="S16" s="1"/>
      <c r="T16" s="1"/>
      <c r="U16" s="1"/>
    </row>
    <row r="17" ht="20.25" customHeight="1">
      <c r="A17" s="17">
        <v>9.0</v>
      </c>
      <c r="B17" s="18" t="s">
        <v>29</v>
      </c>
      <c r="C17" s="23"/>
      <c r="D17" s="20">
        <v>29.0</v>
      </c>
      <c r="E17" s="20">
        <v>1219.0</v>
      </c>
      <c r="F17" s="20">
        <v>3.0</v>
      </c>
      <c r="G17" s="20">
        <v>2.0</v>
      </c>
      <c r="H17" s="21"/>
      <c r="I17" s="21"/>
      <c r="J17" s="20">
        <v>1.0</v>
      </c>
      <c r="K17" s="20">
        <v>1.0</v>
      </c>
      <c r="L17" s="20">
        <v>0.0</v>
      </c>
      <c r="M17" s="27">
        <v>335.0</v>
      </c>
      <c r="N17" s="28"/>
      <c r="O17" s="28"/>
      <c r="P17" s="27">
        <v>100.0</v>
      </c>
      <c r="Q17" s="1"/>
      <c r="R17" s="1"/>
      <c r="S17" s="1"/>
      <c r="T17" s="1"/>
      <c r="U17" s="1"/>
    </row>
    <row r="18" ht="20.25" customHeight="1">
      <c r="A18" s="17">
        <v>10.0</v>
      </c>
      <c r="B18" s="18" t="s">
        <v>30</v>
      </c>
      <c r="C18" s="23"/>
      <c r="D18" s="20">
        <v>13.0</v>
      </c>
      <c r="E18" s="20">
        <v>453.0</v>
      </c>
      <c r="F18" s="20">
        <v>1.0</v>
      </c>
      <c r="G18" s="20">
        <v>1.0</v>
      </c>
      <c r="H18" s="20">
        <v>12.0</v>
      </c>
      <c r="I18" s="20"/>
      <c r="J18" s="20">
        <v>1.0</v>
      </c>
      <c r="K18" s="20">
        <v>1.0</v>
      </c>
      <c r="L18" s="20">
        <v>0.0</v>
      </c>
      <c r="M18" s="27">
        <v>99.0</v>
      </c>
      <c r="N18" s="27">
        <v>99.0</v>
      </c>
      <c r="O18" s="27">
        <v>100.0</v>
      </c>
      <c r="P18" s="27">
        <v>98.9</v>
      </c>
      <c r="Q18" s="1"/>
      <c r="R18" s="1"/>
      <c r="S18" s="1"/>
      <c r="T18" s="1"/>
      <c r="U18" s="1"/>
    </row>
    <row r="19" ht="20.25" customHeight="1">
      <c r="A19" s="17">
        <v>11.0</v>
      </c>
      <c r="B19" s="18" t="s">
        <v>31</v>
      </c>
      <c r="C19" s="23"/>
      <c r="D19" s="20">
        <v>11.0</v>
      </c>
      <c r="E19" s="20">
        <v>428.0</v>
      </c>
      <c r="F19" s="20">
        <v>0.0</v>
      </c>
      <c r="G19" s="20">
        <v>1.0</v>
      </c>
      <c r="H19" s="20"/>
      <c r="I19" s="20"/>
      <c r="J19" s="20">
        <v>1.0</v>
      </c>
      <c r="K19" s="20">
        <v>1.0</v>
      </c>
      <c r="L19" s="20">
        <v>0.0</v>
      </c>
      <c r="M19" s="27">
        <v>97.0</v>
      </c>
      <c r="N19" s="27">
        <v>97.0</v>
      </c>
      <c r="O19" s="27">
        <v>100.0</v>
      </c>
      <c r="P19" s="27">
        <v>100.0</v>
      </c>
      <c r="Q19" s="1"/>
      <c r="R19" s="1"/>
      <c r="S19" s="1"/>
      <c r="T19" s="1"/>
      <c r="U19" s="1"/>
    </row>
    <row r="20" ht="20.25" customHeight="1">
      <c r="A20" s="17">
        <v>12.0</v>
      </c>
      <c r="B20" s="18" t="s">
        <v>32</v>
      </c>
      <c r="C20" s="23"/>
      <c r="D20" s="20">
        <v>9.0</v>
      </c>
      <c r="E20" s="20">
        <v>308.0</v>
      </c>
      <c r="F20" s="20">
        <v>1.0</v>
      </c>
      <c r="G20" s="20">
        <v>1.0</v>
      </c>
      <c r="H20" s="20">
        <v>6.0</v>
      </c>
      <c r="I20" s="21"/>
      <c r="J20" s="20">
        <v>1.0</v>
      </c>
      <c r="K20" s="20">
        <v>1.0</v>
      </c>
      <c r="L20" s="20">
        <v>0.0</v>
      </c>
      <c r="M20" s="27">
        <v>77.0</v>
      </c>
      <c r="N20" s="27">
        <v>77.0</v>
      </c>
      <c r="O20" s="27">
        <v>100.0</v>
      </c>
      <c r="P20" s="27">
        <v>100.0</v>
      </c>
      <c r="Q20" s="1"/>
      <c r="R20" s="1"/>
      <c r="S20" s="1"/>
      <c r="T20" s="1"/>
      <c r="U20" s="1"/>
    </row>
    <row r="21" ht="20.25" customHeight="1">
      <c r="A21" s="17">
        <v>13.0</v>
      </c>
      <c r="B21" s="18" t="s">
        <v>33</v>
      </c>
      <c r="C21" s="23"/>
      <c r="D21" s="20">
        <v>7.0</v>
      </c>
      <c r="E21" s="20">
        <v>227.0</v>
      </c>
      <c r="F21" s="20">
        <v>102.0</v>
      </c>
      <c r="G21" s="20">
        <v>0.0</v>
      </c>
      <c r="H21" s="21"/>
      <c r="I21" s="21"/>
      <c r="J21" s="20">
        <v>1.0</v>
      </c>
      <c r="K21" s="20">
        <v>1.0</v>
      </c>
      <c r="L21" s="20">
        <v>0.0</v>
      </c>
      <c r="M21" s="27">
        <v>58.0</v>
      </c>
      <c r="N21" s="28"/>
      <c r="O21" s="28"/>
      <c r="P21" s="27">
        <v>100.0</v>
      </c>
      <c r="Q21" s="1"/>
      <c r="R21" s="1"/>
      <c r="S21" s="1"/>
      <c r="T21" s="1"/>
      <c r="U21" s="1"/>
    </row>
    <row r="22" ht="20.25" customHeight="1">
      <c r="A22" s="17">
        <v>14.0</v>
      </c>
      <c r="B22" s="18" t="s">
        <v>34</v>
      </c>
      <c r="C22" s="23"/>
      <c r="D22" s="20">
        <v>15.0</v>
      </c>
      <c r="E22" s="20">
        <v>642.0</v>
      </c>
      <c r="F22" s="20">
        <v>1.0</v>
      </c>
      <c r="G22" s="20">
        <v>2.0</v>
      </c>
      <c r="H22" s="21"/>
      <c r="I22" s="21"/>
      <c r="J22" s="20">
        <v>1.0</v>
      </c>
      <c r="K22" s="20">
        <v>1.0</v>
      </c>
      <c r="L22" s="20">
        <v>0.0</v>
      </c>
      <c r="M22" s="27">
        <v>161.0</v>
      </c>
      <c r="N22" s="28"/>
      <c r="O22" s="28"/>
      <c r="P22" s="28"/>
      <c r="Q22" s="1"/>
      <c r="R22" s="1"/>
      <c r="S22" s="1"/>
      <c r="T22" s="1"/>
      <c r="U22" s="1"/>
    </row>
    <row r="23" ht="20.25" customHeight="1">
      <c r="A23" s="29">
        <v>15.0</v>
      </c>
      <c r="B23" s="30" t="s">
        <v>35</v>
      </c>
      <c r="C23" s="31">
        <v>1.0</v>
      </c>
      <c r="D23" s="31">
        <v>10.0</v>
      </c>
      <c r="E23" s="31">
        <v>316.0</v>
      </c>
      <c r="F23" s="31">
        <v>0.0</v>
      </c>
      <c r="G23" s="31">
        <v>2.0</v>
      </c>
      <c r="H23" s="31"/>
      <c r="I23" s="31"/>
      <c r="J23" s="31">
        <v>1.0</v>
      </c>
      <c r="K23" s="31">
        <v>1.0</v>
      </c>
      <c r="L23" s="31">
        <v>0.0</v>
      </c>
      <c r="M23" s="32">
        <v>91.0</v>
      </c>
      <c r="N23" s="32">
        <v>91.0</v>
      </c>
      <c r="O23" s="32">
        <v>100.0</v>
      </c>
      <c r="P23" s="32">
        <v>100.0</v>
      </c>
      <c r="Q23" s="33"/>
      <c r="R23" s="33"/>
      <c r="S23" s="33"/>
      <c r="T23" s="33"/>
      <c r="U23" s="33"/>
      <c r="V23" s="34"/>
      <c r="W23" s="34"/>
      <c r="X23" s="34"/>
      <c r="Y23" s="34"/>
      <c r="Z23" s="34"/>
    </row>
    <row r="24" ht="20.25" customHeight="1">
      <c r="A24" s="17">
        <v>16.0</v>
      </c>
      <c r="B24" s="35" t="s">
        <v>36</v>
      </c>
      <c r="C24" s="23"/>
      <c r="D24" s="20">
        <v>20.0</v>
      </c>
      <c r="E24" s="20">
        <v>790.0</v>
      </c>
      <c r="F24" s="20">
        <v>0.0</v>
      </c>
      <c r="G24" s="20">
        <v>9.0</v>
      </c>
      <c r="H24" s="21"/>
      <c r="I24" s="21"/>
      <c r="J24" s="20">
        <v>1.0</v>
      </c>
      <c r="K24" s="21"/>
      <c r="L24" s="21"/>
      <c r="M24" s="28"/>
      <c r="N24" s="27">
        <v>188.0</v>
      </c>
      <c r="O24" s="28"/>
      <c r="P24" s="28"/>
      <c r="Q24" s="1"/>
      <c r="R24" s="1"/>
      <c r="S24" s="1"/>
      <c r="T24" s="1"/>
      <c r="U24" s="1"/>
    </row>
    <row r="25" ht="20.25" customHeight="1">
      <c r="A25" s="17">
        <v>17.0</v>
      </c>
      <c r="B25" s="18" t="s">
        <v>37</v>
      </c>
      <c r="C25" s="23"/>
      <c r="D25" s="20">
        <v>11.0</v>
      </c>
      <c r="E25" s="20">
        <v>383.0</v>
      </c>
      <c r="F25" s="20">
        <v>1.0</v>
      </c>
      <c r="G25" s="20">
        <v>1.0</v>
      </c>
      <c r="H25" s="21"/>
      <c r="I25" s="21"/>
      <c r="J25" s="20">
        <v>1.0</v>
      </c>
      <c r="K25" s="20">
        <v>1.0</v>
      </c>
      <c r="L25" s="21"/>
      <c r="M25" s="27">
        <v>100.0</v>
      </c>
      <c r="N25" s="27"/>
      <c r="O25" s="28"/>
      <c r="P25" s="27">
        <v>100.0</v>
      </c>
      <c r="Q25" s="1"/>
      <c r="R25" s="1"/>
      <c r="S25" s="1"/>
      <c r="T25" s="1"/>
      <c r="U25" s="1"/>
    </row>
    <row r="26" ht="20.25" customHeight="1">
      <c r="A26" s="21"/>
      <c r="B26" s="36" t="s">
        <v>38</v>
      </c>
      <c r="C26" s="37">
        <f t="shared" ref="C26:K26" si="1">SUM(C9:C25)</f>
        <v>2</v>
      </c>
      <c r="D26" s="37">
        <f t="shared" si="1"/>
        <v>231</v>
      </c>
      <c r="E26" s="37">
        <f t="shared" si="1"/>
        <v>8871</v>
      </c>
      <c r="F26" s="37">
        <f t="shared" si="1"/>
        <v>393</v>
      </c>
      <c r="G26" s="37">
        <f t="shared" si="1"/>
        <v>26</v>
      </c>
      <c r="H26" s="37">
        <f t="shared" si="1"/>
        <v>20</v>
      </c>
      <c r="I26" s="37">
        <f t="shared" si="1"/>
        <v>0</v>
      </c>
      <c r="J26" s="37">
        <f t="shared" si="1"/>
        <v>16</v>
      </c>
      <c r="K26" s="37">
        <f t="shared" si="1"/>
        <v>14</v>
      </c>
      <c r="L26" s="37"/>
      <c r="M26" s="37">
        <f t="shared" ref="M26:P26" si="2">SUM(M9:M25)</f>
        <v>2021</v>
      </c>
      <c r="N26" s="37">
        <f t="shared" si="2"/>
        <v>1127</v>
      </c>
      <c r="O26" s="37">
        <f t="shared" si="2"/>
        <v>700</v>
      </c>
      <c r="P26" s="37">
        <f t="shared" si="2"/>
        <v>1298.9</v>
      </c>
      <c r="Q26" s="1"/>
      <c r="R26" s="1"/>
      <c r="S26" s="1"/>
      <c r="T26" s="1"/>
      <c r="U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"/>
      <c r="N27" s="3"/>
      <c r="O27" s="3"/>
      <c r="P27" s="3"/>
      <c r="Q27" s="1"/>
      <c r="R27" s="1"/>
      <c r="S27" s="1"/>
      <c r="T27" s="1"/>
      <c r="U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"/>
      <c r="N28" s="3"/>
      <c r="O28" s="3"/>
      <c r="P28" s="3"/>
      <c r="Q28" s="1"/>
      <c r="R28" s="1"/>
      <c r="S28" s="1"/>
      <c r="T28" s="1"/>
      <c r="U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  <c r="N29" s="3"/>
      <c r="O29" s="3"/>
      <c r="P29" s="3"/>
      <c r="Q29" s="1"/>
      <c r="R29" s="1"/>
      <c r="S29" s="1"/>
      <c r="T29" s="1"/>
      <c r="U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  <c r="N30" s="3"/>
      <c r="O30" s="3"/>
      <c r="P30" s="3"/>
      <c r="Q30" s="1"/>
      <c r="R30" s="1"/>
      <c r="S30" s="1"/>
      <c r="T30" s="1"/>
      <c r="U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"/>
      <c r="N31" s="3"/>
      <c r="O31" s="3"/>
      <c r="P31" s="3"/>
      <c r="Q31" s="1"/>
      <c r="R31" s="1"/>
      <c r="S31" s="1"/>
      <c r="T31" s="1"/>
      <c r="U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"/>
      <c r="N32" s="3"/>
      <c r="O32" s="3"/>
      <c r="P32" s="3"/>
      <c r="Q32" s="1"/>
      <c r="R32" s="1"/>
      <c r="S32" s="1"/>
      <c r="T32" s="1"/>
      <c r="U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  <c r="P33" s="3"/>
      <c r="Q33" s="1"/>
      <c r="R33" s="1"/>
      <c r="S33" s="1"/>
      <c r="T33" s="1"/>
      <c r="U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  <c r="P34" s="3"/>
      <c r="Q34" s="1"/>
      <c r="R34" s="1"/>
      <c r="S34" s="1"/>
      <c r="T34" s="1"/>
      <c r="U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"/>
      <c r="N35" s="3"/>
      <c r="O35" s="3"/>
      <c r="P35" s="3"/>
      <c r="Q35" s="1"/>
      <c r="R35" s="1"/>
      <c r="S35" s="1"/>
      <c r="T35" s="1"/>
      <c r="U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  <c r="N36" s="3"/>
      <c r="O36" s="3"/>
      <c r="P36" s="3"/>
      <c r="Q36" s="1"/>
      <c r="R36" s="1"/>
      <c r="S36" s="1"/>
      <c r="T36" s="1"/>
      <c r="U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  <c r="N37" s="3"/>
      <c r="O37" s="3"/>
      <c r="P37" s="3"/>
      <c r="Q37" s="1"/>
      <c r="R37" s="1"/>
      <c r="S37" s="1"/>
      <c r="T37" s="1"/>
      <c r="U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  <c r="N38" s="3"/>
      <c r="O38" s="3"/>
      <c r="P38" s="3"/>
      <c r="Q38" s="1"/>
      <c r="R38" s="1"/>
      <c r="S38" s="1"/>
      <c r="T38" s="1"/>
      <c r="U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"/>
      <c r="N39" s="3"/>
      <c r="O39" s="3"/>
      <c r="P39" s="3"/>
      <c r="Q39" s="1"/>
      <c r="R39" s="1"/>
      <c r="S39" s="1"/>
      <c r="T39" s="1"/>
      <c r="U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3"/>
      <c r="N40" s="3"/>
      <c r="O40" s="3"/>
      <c r="P40" s="3"/>
      <c r="Q40" s="1"/>
      <c r="R40" s="1"/>
      <c r="S40" s="1"/>
      <c r="T40" s="1"/>
      <c r="U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"/>
      <c r="N41" s="3"/>
      <c r="O41" s="3"/>
      <c r="P41" s="3"/>
      <c r="Q41" s="1"/>
      <c r="R41" s="1"/>
      <c r="S41" s="1"/>
      <c r="T41" s="1"/>
      <c r="U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3"/>
      <c r="O42" s="3"/>
      <c r="P42" s="3"/>
      <c r="Q42" s="1"/>
      <c r="R42" s="1"/>
      <c r="S42" s="1"/>
      <c r="T42" s="1"/>
      <c r="U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/>
      <c r="N43" s="3"/>
      <c r="O43" s="3"/>
      <c r="P43" s="3"/>
      <c r="Q43" s="1"/>
      <c r="R43" s="1"/>
      <c r="S43" s="1"/>
      <c r="T43" s="1"/>
      <c r="U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3"/>
      <c r="O44" s="3"/>
      <c r="P44" s="3"/>
      <c r="Q44" s="1"/>
      <c r="R44" s="1"/>
      <c r="S44" s="1"/>
      <c r="T44" s="1"/>
      <c r="U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/>
      <c r="N45" s="3"/>
      <c r="O45" s="3"/>
      <c r="P45" s="3"/>
      <c r="Q45" s="1"/>
      <c r="R45" s="1"/>
      <c r="S45" s="1"/>
      <c r="T45" s="1"/>
      <c r="U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"/>
      <c r="N46" s="3"/>
      <c r="O46" s="3"/>
      <c r="P46" s="3"/>
      <c r="Q46" s="1"/>
      <c r="R46" s="1"/>
      <c r="S46" s="1"/>
      <c r="T46" s="1"/>
      <c r="U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/>
      <c r="N47" s="3"/>
      <c r="O47" s="3"/>
      <c r="P47" s="3"/>
      <c r="Q47" s="1"/>
      <c r="R47" s="1"/>
      <c r="S47" s="1"/>
      <c r="T47" s="1"/>
      <c r="U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"/>
      <c r="N48" s="3"/>
      <c r="O48" s="3"/>
      <c r="P48" s="3"/>
      <c r="Q48" s="1"/>
      <c r="R48" s="1"/>
      <c r="S48" s="1"/>
      <c r="T48" s="1"/>
      <c r="U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"/>
      <c r="N49" s="3"/>
      <c r="O49" s="3"/>
      <c r="P49" s="3"/>
      <c r="Q49" s="1"/>
      <c r="R49" s="1"/>
      <c r="S49" s="1"/>
      <c r="T49" s="1"/>
      <c r="U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"/>
      <c r="N50" s="3"/>
      <c r="O50" s="3"/>
      <c r="P50" s="3"/>
      <c r="Q50" s="1"/>
      <c r="R50" s="1"/>
      <c r="S50" s="1"/>
      <c r="T50" s="1"/>
      <c r="U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"/>
      <c r="N51" s="3"/>
      <c r="O51" s="3"/>
      <c r="P51" s="3"/>
      <c r="Q51" s="1"/>
      <c r="R51" s="1"/>
      <c r="S51" s="1"/>
      <c r="T51" s="1"/>
      <c r="U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3"/>
      <c r="O52" s="3"/>
      <c r="P52" s="3"/>
      <c r="Q52" s="1"/>
      <c r="R52" s="1"/>
      <c r="S52" s="1"/>
      <c r="T52" s="1"/>
      <c r="U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3"/>
      <c r="O53" s="3"/>
      <c r="P53" s="3"/>
      <c r="Q53" s="1"/>
      <c r="R53" s="1"/>
      <c r="S53" s="1"/>
      <c r="T53" s="1"/>
      <c r="U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"/>
      <c r="N54" s="3"/>
      <c r="O54" s="3"/>
      <c r="P54" s="3"/>
      <c r="Q54" s="1"/>
      <c r="R54" s="1"/>
      <c r="S54" s="1"/>
      <c r="T54" s="1"/>
      <c r="U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1"/>
      <c r="R55" s="1"/>
      <c r="S55" s="1"/>
      <c r="T55" s="1"/>
      <c r="U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3"/>
      <c r="O56" s="3"/>
      <c r="P56" s="3"/>
      <c r="Q56" s="1"/>
      <c r="R56" s="1"/>
      <c r="S56" s="1"/>
      <c r="T56" s="1"/>
      <c r="U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/>
      <c r="N57" s="3"/>
      <c r="O57" s="3"/>
      <c r="P57" s="3"/>
      <c r="Q57" s="1"/>
      <c r="R57" s="1"/>
      <c r="S57" s="1"/>
      <c r="T57" s="1"/>
      <c r="U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3"/>
      <c r="O58" s="3"/>
      <c r="P58" s="3"/>
      <c r="Q58" s="1"/>
      <c r="R58" s="1"/>
      <c r="S58" s="1"/>
      <c r="T58" s="1"/>
      <c r="U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"/>
      <c r="N59" s="3"/>
      <c r="O59" s="3"/>
      <c r="P59" s="3"/>
      <c r="Q59" s="1"/>
      <c r="R59" s="1"/>
      <c r="S59" s="1"/>
      <c r="T59" s="1"/>
      <c r="U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/>
      <c r="N60" s="3"/>
      <c r="O60" s="3"/>
      <c r="P60" s="3"/>
      <c r="Q60" s="1"/>
      <c r="R60" s="1"/>
      <c r="S60" s="1"/>
      <c r="T60" s="1"/>
      <c r="U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"/>
      <c r="N61" s="3"/>
      <c r="O61" s="3"/>
      <c r="P61" s="3"/>
      <c r="Q61" s="1"/>
      <c r="R61" s="1"/>
      <c r="S61" s="1"/>
      <c r="T61" s="1"/>
      <c r="U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"/>
      <c r="N62" s="3"/>
      <c r="O62" s="3"/>
      <c r="P62" s="3"/>
      <c r="Q62" s="1"/>
      <c r="R62" s="1"/>
      <c r="S62" s="1"/>
      <c r="T62" s="1"/>
      <c r="U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3"/>
      <c r="O63" s="3"/>
      <c r="P63" s="3"/>
      <c r="Q63" s="1"/>
      <c r="R63" s="1"/>
      <c r="S63" s="1"/>
      <c r="T63" s="1"/>
      <c r="U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"/>
      <c r="N64" s="3"/>
      <c r="O64" s="3"/>
      <c r="P64" s="3"/>
      <c r="Q64" s="1"/>
      <c r="R64" s="1"/>
      <c r="S64" s="1"/>
      <c r="T64" s="1"/>
      <c r="U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"/>
      <c r="N65" s="3"/>
      <c r="O65" s="3"/>
      <c r="P65" s="3"/>
      <c r="Q65" s="1"/>
      <c r="R65" s="1"/>
      <c r="S65" s="1"/>
      <c r="T65" s="1"/>
      <c r="U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"/>
      <c r="N66" s="3"/>
      <c r="O66" s="3"/>
      <c r="P66" s="3"/>
      <c r="Q66" s="1"/>
      <c r="R66" s="1"/>
      <c r="S66" s="1"/>
      <c r="T66" s="1"/>
      <c r="U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"/>
      <c r="N67" s="3"/>
      <c r="O67" s="3"/>
      <c r="P67" s="3"/>
      <c r="Q67" s="1"/>
      <c r="R67" s="1"/>
      <c r="S67" s="1"/>
      <c r="T67" s="1"/>
      <c r="U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"/>
      <c r="N68" s="3"/>
      <c r="O68" s="3"/>
      <c r="P68" s="3"/>
      <c r="Q68" s="1"/>
      <c r="R68" s="1"/>
      <c r="S68" s="1"/>
      <c r="T68" s="1"/>
      <c r="U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3"/>
      <c r="O69" s="3"/>
      <c r="P69" s="3"/>
      <c r="Q69" s="1"/>
      <c r="R69" s="1"/>
      <c r="S69" s="1"/>
      <c r="T69" s="1"/>
      <c r="U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3"/>
      <c r="O70" s="3"/>
      <c r="P70" s="3"/>
      <c r="Q70" s="1"/>
      <c r="R70" s="1"/>
      <c r="S70" s="1"/>
      <c r="T70" s="1"/>
      <c r="U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3"/>
      <c r="O71" s="3"/>
      <c r="P71" s="3"/>
      <c r="Q71" s="1"/>
      <c r="R71" s="1"/>
      <c r="S71" s="1"/>
      <c r="T71" s="1"/>
      <c r="U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3"/>
      <c r="O72" s="3"/>
      <c r="P72" s="3"/>
      <c r="Q72" s="1"/>
      <c r="R72" s="1"/>
      <c r="S72" s="1"/>
      <c r="T72" s="1"/>
      <c r="U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3"/>
      <c r="O73" s="3"/>
      <c r="P73" s="3"/>
      <c r="Q73" s="1"/>
      <c r="R73" s="1"/>
      <c r="S73" s="1"/>
      <c r="T73" s="1"/>
      <c r="U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3"/>
      <c r="O74" s="3"/>
      <c r="P74" s="3"/>
      <c r="Q74" s="1"/>
      <c r="R74" s="1"/>
      <c r="S74" s="1"/>
      <c r="T74" s="1"/>
      <c r="U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3"/>
      <c r="O75" s="3"/>
      <c r="P75" s="3"/>
      <c r="Q75" s="1"/>
      <c r="R75" s="1"/>
      <c r="S75" s="1"/>
      <c r="T75" s="1"/>
      <c r="U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3"/>
      <c r="O76" s="3"/>
      <c r="P76" s="3"/>
      <c r="Q76" s="1"/>
      <c r="R76" s="1"/>
      <c r="S76" s="1"/>
      <c r="T76" s="1"/>
      <c r="U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3"/>
      <c r="O77" s="3"/>
      <c r="P77" s="3"/>
      <c r="Q77" s="1"/>
      <c r="R77" s="1"/>
      <c r="S77" s="1"/>
      <c r="T77" s="1"/>
      <c r="U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3"/>
      <c r="O78" s="3"/>
      <c r="P78" s="3"/>
      <c r="Q78" s="1"/>
      <c r="R78" s="1"/>
      <c r="S78" s="1"/>
      <c r="T78" s="1"/>
      <c r="U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3"/>
      <c r="O79" s="3"/>
      <c r="P79" s="3"/>
      <c r="Q79" s="1"/>
      <c r="R79" s="1"/>
      <c r="S79" s="1"/>
      <c r="T79" s="1"/>
      <c r="U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3"/>
      <c r="O80" s="3"/>
      <c r="P80" s="3"/>
      <c r="Q80" s="1"/>
      <c r="R80" s="1"/>
      <c r="S80" s="1"/>
      <c r="T80" s="1"/>
      <c r="U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3"/>
      <c r="O81" s="3"/>
      <c r="P81" s="3"/>
      <c r="Q81" s="1"/>
      <c r="R81" s="1"/>
      <c r="S81" s="1"/>
      <c r="T81" s="1"/>
      <c r="U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"/>
      <c r="N82" s="3"/>
      <c r="O82" s="3"/>
      <c r="P82" s="3"/>
      <c r="Q82" s="1"/>
      <c r="R82" s="1"/>
      <c r="S82" s="1"/>
      <c r="T82" s="1"/>
      <c r="U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"/>
      <c r="N83" s="3"/>
      <c r="O83" s="3"/>
      <c r="P83" s="3"/>
      <c r="Q83" s="1"/>
      <c r="R83" s="1"/>
      <c r="S83" s="1"/>
      <c r="T83" s="1"/>
      <c r="U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"/>
      <c r="N84" s="3"/>
      <c r="O84" s="3"/>
      <c r="P84" s="3"/>
      <c r="Q84" s="1"/>
      <c r="R84" s="1"/>
      <c r="S84" s="1"/>
      <c r="T84" s="1"/>
      <c r="U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"/>
      <c r="N85" s="3"/>
      <c r="O85" s="3"/>
      <c r="P85" s="3"/>
      <c r="Q85" s="1"/>
      <c r="R85" s="1"/>
      <c r="S85" s="1"/>
      <c r="T85" s="1"/>
      <c r="U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"/>
      <c r="N86" s="3"/>
      <c r="O86" s="3"/>
      <c r="P86" s="3"/>
      <c r="Q86" s="1"/>
      <c r="R86" s="1"/>
      <c r="S86" s="1"/>
      <c r="T86" s="1"/>
      <c r="U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/>
      <c r="N87" s="3"/>
      <c r="O87" s="3"/>
      <c r="P87" s="3"/>
      <c r="Q87" s="1"/>
      <c r="R87" s="1"/>
      <c r="S87" s="1"/>
      <c r="T87" s="1"/>
      <c r="U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"/>
      <c r="N88" s="3"/>
      <c r="O88" s="3"/>
      <c r="P88" s="3"/>
      <c r="Q88" s="1"/>
      <c r="R88" s="1"/>
      <c r="S88" s="1"/>
      <c r="T88" s="1"/>
      <c r="U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"/>
      <c r="N89" s="3"/>
      <c r="O89" s="3"/>
      <c r="P89" s="3"/>
      <c r="Q89" s="1"/>
      <c r="R89" s="1"/>
      <c r="S89" s="1"/>
      <c r="T89" s="1"/>
      <c r="U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"/>
      <c r="N90" s="3"/>
      <c r="O90" s="3"/>
      <c r="P90" s="3"/>
      <c r="Q90" s="1"/>
      <c r="R90" s="1"/>
      <c r="S90" s="1"/>
      <c r="T90" s="1"/>
      <c r="U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"/>
      <c r="N91" s="3"/>
      <c r="O91" s="3"/>
      <c r="P91" s="3"/>
      <c r="Q91" s="1"/>
      <c r="R91" s="1"/>
      <c r="S91" s="1"/>
      <c r="T91" s="1"/>
      <c r="U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"/>
      <c r="N92" s="3"/>
      <c r="O92" s="3"/>
      <c r="P92" s="3"/>
      <c r="Q92" s="1"/>
      <c r="R92" s="1"/>
      <c r="S92" s="1"/>
      <c r="T92" s="1"/>
      <c r="U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"/>
      <c r="N93" s="3"/>
      <c r="O93" s="3"/>
      <c r="P93" s="3"/>
      <c r="Q93" s="1"/>
      <c r="R93" s="1"/>
      <c r="S93" s="1"/>
      <c r="T93" s="1"/>
      <c r="U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"/>
      <c r="N94" s="3"/>
      <c r="O94" s="3"/>
      <c r="P94" s="3"/>
      <c r="Q94" s="1"/>
      <c r="R94" s="1"/>
      <c r="S94" s="1"/>
      <c r="T94" s="1"/>
      <c r="U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"/>
      <c r="N95" s="3"/>
      <c r="O95" s="3"/>
      <c r="P95" s="3"/>
      <c r="Q95" s="1"/>
      <c r="R95" s="1"/>
      <c r="S95" s="1"/>
      <c r="T95" s="1"/>
      <c r="U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3"/>
      <c r="N96" s="3"/>
      <c r="O96" s="3"/>
      <c r="P96" s="3"/>
      <c r="Q96" s="1"/>
      <c r="R96" s="1"/>
      <c r="S96" s="1"/>
      <c r="T96" s="1"/>
      <c r="U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3"/>
      <c r="N97" s="3"/>
      <c r="O97" s="3"/>
      <c r="P97" s="3"/>
      <c r="Q97" s="1"/>
      <c r="R97" s="1"/>
      <c r="S97" s="1"/>
      <c r="T97" s="1"/>
      <c r="U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3"/>
      <c r="N98" s="3"/>
      <c r="O98" s="3"/>
      <c r="P98" s="3"/>
      <c r="Q98" s="1"/>
      <c r="R98" s="1"/>
      <c r="S98" s="1"/>
      <c r="T98" s="1"/>
      <c r="U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3"/>
      <c r="N99" s="3"/>
      <c r="O99" s="3"/>
      <c r="P99" s="3"/>
      <c r="Q99" s="1"/>
      <c r="R99" s="1"/>
      <c r="S99" s="1"/>
      <c r="T99" s="1"/>
      <c r="U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"/>
      <c r="N100" s="3"/>
      <c r="O100" s="3"/>
      <c r="P100" s="3"/>
      <c r="Q100" s="1"/>
      <c r="R100" s="1"/>
      <c r="S100" s="1"/>
      <c r="T100" s="1"/>
      <c r="U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"/>
      <c r="N101" s="3"/>
      <c r="O101" s="3"/>
      <c r="P101" s="3"/>
      <c r="Q101" s="1"/>
      <c r="R101" s="1"/>
      <c r="S101" s="1"/>
      <c r="T101" s="1"/>
      <c r="U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3"/>
      <c r="N102" s="3"/>
      <c r="O102" s="3"/>
      <c r="P102" s="3"/>
      <c r="Q102" s="1"/>
      <c r="R102" s="1"/>
      <c r="S102" s="1"/>
      <c r="T102" s="1"/>
      <c r="U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3"/>
      <c r="N103" s="3"/>
      <c r="O103" s="3"/>
      <c r="P103" s="3"/>
      <c r="Q103" s="1"/>
      <c r="R103" s="1"/>
      <c r="S103" s="1"/>
      <c r="T103" s="1"/>
      <c r="U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3"/>
      <c r="N104" s="3"/>
      <c r="O104" s="3"/>
      <c r="P104" s="3"/>
      <c r="Q104" s="1"/>
      <c r="R104" s="1"/>
      <c r="S104" s="1"/>
      <c r="T104" s="1"/>
      <c r="U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"/>
      <c r="N105" s="3"/>
      <c r="O105" s="3"/>
      <c r="P105" s="3"/>
      <c r="Q105" s="1"/>
      <c r="R105" s="1"/>
      <c r="S105" s="1"/>
      <c r="T105" s="1"/>
      <c r="U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"/>
      <c r="N106" s="3"/>
      <c r="O106" s="3"/>
      <c r="P106" s="3"/>
      <c r="Q106" s="1"/>
      <c r="R106" s="1"/>
      <c r="S106" s="1"/>
      <c r="T106" s="1"/>
      <c r="U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"/>
      <c r="N107" s="3"/>
      <c r="O107" s="3"/>
      <c r="P107" s="3"/>
      <c r="Q107" s="1"/>
      <c r="R107" s="1"/>
      <c r="S107" s="1"/>
      <c r="T107" s="1"/>
      <c r="U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"/>
      <c r="N108" s="3"/>
      <c r="O108" s="3"/>
      <c r="P108" s="3"/>
      <c r="Q108" s="1"/>
      <c r="R108" s="1"/>
      <c r="S108" s="1"/>
      <c r="T108" s="1"/>
      <c r="U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"/>
      <c r="N109" s="3"/>
      <c r="O109" s="3"/>
      <c r="P109" s="3"/>
      <c r="Q109" s="1"/>
      <c r="R109" s="1"/>
      <c r="S109" s="1"/>
      <c r="T109" s="1"/>
      <c r="U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"/>
      <c r="N110" s="3"/>
      <c r="O110" s="3"/>
      <c r="P110" s="3"/>
      <c r="Q110" s="1"/>
      <c r="R110" s="1"/>
      <c r="S110" s="1"/>
      <c r="T110" s="1"/>
      <c r="U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3"/>
      <c r="N111" s="3"/>
      <c r="O111" s="3"/>
      <c r="P111" s="3"/>
      <c r="Q111" s="1"/>
      <c r="R111" s="1"/>
      <c r="S111" s="1"/>
      <c r="T111" s="1"/>
      <c r="U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3"/>
      <c r="N112" s="3"/>
      <c r="O112" s="3"/>
      <c r="P112" s="3"/>
      <c r="Q112" s="1"/>
      <c r="R112" s="1"/>
      <c r="S112" s="1"/>
      <c r="T112" s="1"/>
      <c r="U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3"/>
      <c r="N113" s="3"/>
      <c r="O113" s="3"/>
      <c r="P113" s="3"/>
      <c r="Q113" s="1"/>
      <c r="R113" s="1"/>
      <c r="S113" s="1"/>
      <c r="T113" s="1"/>
      <c r="U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3"/>
      <c r="N114" s="3"/>
      <c r="O114" s="3"/>
      <c r="P114" s="3"/>
      <c r="Q114" s="1"/>
      <c r="R114" s="1"/>
      <c r="S114" s="1"/>
      <c r="T114" s="1"/>
      <c r="U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3"/>
      <c r="N115" s="3"/>
      <c r="O115" s="3"/>
      <c r="P115" s="3"/>
      <c r="Q115" s="1"/>
      <c r="R115" s="1"/>
      <c r="S115" s="1"/>
      <c r="T115" s="1"/>
      <c r="U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3"/>
      <c r="N116" s="3"/>
      <c r="O116" s="3"/>
      <c r="P116" s="3"/>
      <c r="Q116" s="1"/>
      <c r="R116" s="1"/>
      <c r="S116" s="1"/>
      <c r="T116" s="1"/>
      <c r="U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3"/>
      <c r="N117" s="3"/>
      <c r="O117" s="3"/>
      <c r="P117" s="3"/>
      <c r="Q117" s="1"/>
      <c r="R117" s="1"/>
      <c r="S117" s="1"/>
      <c r="T117" s="1"/>
      <c r="U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3"/>
      <c r="N118" s="3"/>
      <c r="O118" s="3"/>
      <c r="P118" s="3"/>
      <c r="Q118" s="1"/>
      <c r="R118" s="1"/>
      <c r="S118" s="1"/>
      <c r="T118" s="1"/>
      <c r="U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3"/>
      <c r="N119" s="3"/>
      <c r="O119" s="3"/>
      <c r="P119" s="3"/>
      <c r="Q119" s="1"/>
      <c r="R119" s="1"/>
      <c r="S119" s="1"/>
      <c r="T119" s="1"/>
      <c r="U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3"/>
      <c r="N120" s="3"/>
      <c r="O120" s="3"/>
      <c r="P120" s="3"/>
      <c r="Q120" s="1"/>
      <c r="R120" s="1"/>
      <c r="S120" s="1"/>
      <c r="T120" s="1"/>
      <c r="U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3"/>
      <c r="N121" s="3"/>
      <c r="O121" s="3"/>
      <c r="P121" s="3"/>
      <c r="Q121" s="1"/>
      <c r="R121" s="1"/>
      <c r="S121" s="1"/>
      <c r="T121" s="1"/>
      <c r="U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3"/>
      <c r="N122" s="3"/>
      <c r="O122" s="3"/>
      <c r="P122" s="3"/>
      <c r="Q122" s="1"/>
      <c r="R122" s="1"/>
      <c r="S122" s="1"/>
      <c r="T122" s="1"/>
      <c r="U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/>
      <c r="N123" s="3"/>
      <c r="O123" s="3"/>
      <c r="P123" s="3"/>
      <c r="Q123" s="1"/>
      <c r="R123" s="1"/>
      <c r="S123" s="1"/>
      <c r="T123" s="1"/>
      <c r="U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3"/>
      <c r="N124" s="3"/>
      <c r="O124" s="3"/>
      <c r="P124" s="3"/>
      <c r="Q124" s="1"/>
      <c r="R124" s="1"/>
      <c r="S124" s="1"/>
      <c r="T124" s="1"/>
      <c r="U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"/>
      <c r="N125" s="3"/>
      <c r="O125" s="3"/>
      <c r="P125" s="3"/>
      <c r="Q125" s="1"/>
      <c r="R125" s="1"/>
      <c r="S125" s="1"/>
      <c r="T125" s="1"/>
      <c r="U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"/>
      <c r="N126" s="3"/>
      <c r="O126" s="3"/>
      <c r="P126" s="3"/>
      <c r="Q126" s="1"/>
      <c r="R126" s="1"/>
      <c r="S126" s="1"/>
      <c r="T126" s="1"/>
      <c r="U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3"/>
      <c r="N127" s="3"/>
      <c r="O127" s="3"/>
      <c r="P127" s="3"/>
      <c r="Q127" s="1"/>
      <c r="R127" s="1"/>
      <c r="S127" s="1"/>
      <c r="T127" s="1"/>
      <c r="U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3"/>
      <c r="N128" s="3"/>
      <c r="O128" s="3"/>
      <c r="P128" s="3"/>
      <c r="Q128" s="1"/>
      <c r="R128" s="1"/>
      <c r="S128" s="1"/>
      <c r="T128" s="1"/>
      <c r="U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3"/>
      <c r="N129" s="3"/>
      <c r="O129" s="3"/>
      <c r="P129" s="3"/>
      <c r="Q129" s="1"/>
      <c r="R129" s="1"/>
      <c r="S129" s="1"/>
      <c r="T129" s="1"/>
      <c r="U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3"/>
      <c r="N130" s="3"/>
      <c r="O130" s="3"/>
      <c r="P130" s="3"/>
      <c r="Q130" s="1"/>
      <c r="R130" s="1"/>
      <c r="S130" s="1"/>
      <c r="T130" s="1"/>
      <c r="U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3"/>
      <c r="N131" s="3"/>
      <c r="O131" s="3"/>
      <c r="P131" s="3"/>
      <c r="Q131" s="1"/>
      <c r="R131" s="1"/>
      <c r="S131" s="1"/>
      <c r="T131" s="1"/>
      <c r="U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3"/>
      <c r="N132" s="3"/>
      <c r="O132" s="3"/>
      <c r="P132" s="3"/>
      <c r="Q132" s="1"/>
      <c r="R132" s="1"/>
      <c r="S132" s="1"/>
      <c r="T132" s="1"/>
      <c r="U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3"/>
      <c r="N133" s="3"/>
      <c r="O133" s="3"/>
      <c r="P133" s="3"/>
      <c r="Q133" s="1"/>
      <c r="R133" s="1"/>
      <c r="S133" s="1"/>
      <c r="T133" s="1"/>
      <c r="U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3"/>
      <c r="N134" s="3"/>
      <c r="O134" s="3"/>
      <c r="P134" s="3"/>
      <c r="Q134" s="1"/>
      <c r="R134" s="1"/>
      <c r="S134" s="1"/>
      <c r="T134" s="1"/>
      <c r="U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3"/>
      <c r="N135" s="3"/>
      <c r="O135" s="3"/>
      <c r="P135" s="3"/>
      <c r="Q135" s="1"/>
      <c r="R135" s="1"/>
      <c r="S135" s="1"/>
      <c r="T135" s="1"/>
      <c r="U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3"/>
      <c r="N136" s="3"/>
      <c r="O136" s="3"/>
      <c r="P136" s="3"/>
      <c r="Q136" s="1"/>
      <c r="R136" s="1"/>
      <c r="S136" s="1"/>
      <c r="T136" s="1"/>
      <c r="U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3"/>
      <c r="N137" s="3"/>
      <c r="O137" s="3"/>
      <c r="P137" s="3"/>
      <c r="Q137" s="1"/>
      <c r="R137" s="1"/>
      <c r="S137" s="1"/>
      <c r="T137" s="1"/>
      <c r="U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3"/>
      <c r="N138" s="3"/>
      <c r="O138" s="3"/>
      <c r="P138" s="3"/>
      <c r="Q138" s="1"/>
      <c r="R138" s="1"/>
      <c r="S138" s="1"/>
      <c r="T138" s="1"/>
      <c r="U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"/>
      <c r="N139" s="3"/>
      <c r="O139" s="3"/>
      <c r="P139" s="3"/>
      <c r="Q139" s="1"/>
      <c r="R139" s="1"/>
      <c r="S139" s="1"/>
      <c r="T139" s="1"/>
      <c r="U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3"/>
      <c r="N140" s="3"/>
      <c r="O140" s="3"/>
      <c r="P140" s="3"/>
      <c r="Q140" s="1"/>
      <c r="R140" s="1"/>
      <c r="S140" s="1"/>
      <c r="T140" s="1"/>
      <c r="U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"/>
      <c r="N141" s="3"/>
      <c r="O141" s="3"/>
      <c r="P141" s="3"/>
      <c r="Q141" s="1"/>
      <c r="R141" s="1"/>
      <c r="S141" s="1"/>
      <c r="T141" s="1"/>
      <c r="U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3"/>
      <c r="N142" s="3"/>
      <c r="O142" s="3"/>
      <c r="P142" s="3"/>
      <c r="Q142" s="1"/>
      <c r="R142" s="1"/>
      <c r="S142" s="1"/>
      <c r="T142" s="1"/>
      <c r="U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"/>
      <c r="N143" s="3"/>
      <c r="O143" s="3"/>
      <c r="P143" s="3"/>
      <c r="Q143" s="1"/>
      <c r="R143" s="1"/>
      <c r="S143" s="1"/>
      <c r="T143" s="1"/>
      <c r="U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3"/>
      <c r="N144" s="3"/>
      <c r="O144" s="3"/>
      <c r="P144" s="3"/>
      <c r="Q144" s="1"/>
      <c r="R144" s="1"/>
      <c r="S144" s="1"/>
      <c r="T144" s="1"/>
      <c r="U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3"/>
      <c r="N145" s="3"/>
      <c r="O145" s="3"/>
      <c r="P145" s="3"/>
      <c r="Q145" s="1"/>
      <c r="R145" s="1"/>
      <c r="S145" s="1"/>
      <c r="T145" s="1"/>
      <c r="U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3"/>
      <c r="N146" s="3"/>
      <c r="O146" s="3"/>
      <c r="P146" s="3"/>
      <c r="Q146" s="1"/>
      <c r="R146" s="1"/>
      <c r="S146" s="1"/>
      <c r="T146" s="1"/>
      <c r="U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3"/>
      <c r="N147" s="3"/>
      <c r="O147" s="3"/>
      <c r="P147" s="3"/>
      <c r="Q147" s="1"/>
      <c r="R147" s="1"/>
      <c r="S147" s="1"/>
      <c r="T147" s="1"/>
      <c r="U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3"/>
      <c r="N148" s="3"/>
      <c r="O148" s="3"/>
      <c r="P148" s="3"/>
      <c r="Q148" s="1"/>
      <c r="R148" s="1"/>
      <c r="S148" s="1"/>
      <c r="T148" s="1"/>
      <c r="U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3"/>
      <c r="N149" s="3"/>
      <c r="O149" s="3"/>
      <c r="P149" s="3"/>
      <c r="Q149" s="1"/>
      <c r="R149" s="1"/>
      <c r="S149" s="1"/>
      <c r="T149" s="1"/>
      <c r="U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3"/>
      <c r="N150" s="3"/>
      <c r="O150" s="3"/>
      <c r="P150" s="3"/>
      <c r="Q150" s="1"/>
      <c r="R150" s="1"/>
      <c r="S150" s="1"/>
      <c r="T150" s="1"/>
      <c r="U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3"/>
      <c r="N151" s="3"/>
      <c r="O151" s="3"/>
      <c r="P151" s="3"/>
      <c r="Q151" s="1"/>
      <c r="R151" s="1"/>
      <c r="S151" s="1"/>
      <c r="T151" s="1"/>
      <c r="U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3"/>
      <c r="N152" s="3"/>
      <c r="O152" s="3"/>
      <c r="P152" s="3"/>
      <c r="Q152" s="1"/>
      <c r="R152" s="1"/>
      <c r="S152" s="1"/>
      <c r="T152" s="1"/>
      <c r="U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3"/>
      <c r="N153" s="3"/>
      <c r="O153" s="3"/>
      <c r="P153" s="3"/>
      <c r="Q153" s="1"/>
      <c r="R153" s="1"/>
      <c r="S153" s="1"/>
      <c r="T153" s="1"/>
      <c r="U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3"/>
      <c r="N154" s="3"/>
      <c r="O154" s="3"/>
      <c r="P154" s="3"/>
      <c r="Q154" s="1"/>
      <c r="R154" s="1"/>
      <c r="S154" s="1"/>
      <c r="T154" s="1"/>
      <c r="U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3"/>
      <c r="N155" s="3"/>
      <c r="O155" s="3"/>
      <c r="P155" s="3"/>
      <c r="Q155" s="1"/>
      <c r="R155" s="1"/>
      <c r="S155" s="1"/>
      <c r="T155" s="1"/>
      <c r="U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3"/>
      <c r="N156" s="3"/>
      <c r="O156" s="3"/>
      <c r="P156" s="3"/>
      <c r="Q156" s="1"/>
      <c r="R156" s="1"/>
      <c r="S156" s="1"/>
      <c r="T156" s="1"/>
      <c r="U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3"/>
      <c r="N157" s="3"/>
      <c r="O157" s="3"/>
      <c r="P157" s="3"/>
      <c r="Q157" s="1"/>
      <c r="R157" s="1"/>
      <c r="S157" s="1"/>
      <c r="T157" s="1"/>
      <c r="U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3"/>
      <c r="N158" s="3"/>
      <c r="O158" s="3"/>
      <c r="P158" s="3"/>
      <c r="Q158" s="1"/>
      <c r="R158" s="1"/>
      <c r="S158" s="1"/>
      <c r="T158" s="1"/>
      <c r="U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3"/>
      <c r="N159" s="3"/>
      <c r="O159" s="3"/>
      <c r="P159" s="3"/>
      <c r="Q159" s="1"/>
      <c r="R159" s="1"/>
      <c r="S159" s="1"/>
      <c r="T159" s="1"/>
      <c r="U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3"/>
      <c r="N160" s="3"/>
      <c r="O160" s="3"/>
      <c r="P160" s="3"/>
      <c r="Q160" s="1"/>
      <c r="R160" s="1"/>
      <c r="S160" s="1"/>
      <c r="T160" s="1"/>
      <c r="U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"/>
      <c r="N161" s="3"/>
      <c r="O161" s="3"/>
      <c r="P161" s="3"/>
      <c r="Q161" s="1"/>
      <c r="R161" s="1"/>
      <c r="S161" s="1"/>
      <c r="T161" s="1"/>
      <c r="U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3"/>
      <c r="N162" s="3"/>
      <c r="O162" s="3"/>
      <c r="P162" s="3"/>
      <c r="Q162" s="1"/>
      <c r="R162" s="1"/>
      <c r="S162" s="1"/>
      <c r="T162" s="1"/>
      <c r="U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3"/>
      <c r="N163" s="3"/>
      <c r="O163" s="3"/>
      <c r="P163" s="3"/>
      <c r="Q163" s="1"/>
      <c r="R163" s="1"/>
      <c r="S163" s="1"/>
      <c r="T163" s="1"/>
      <c r="U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3"/>
      <c r="N164" s="3"/>
      <c r="O164" s="3"/>
      <c r="P164" s="3"/>
      <c r="Q164" s="1"/>
      <c r="R164" s="1"/>
      <c r="S164" s="1"/>
      <c r="T164" s="1"/>
      <c r="U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3"/>
      <c r="N165" s="3"/>
      <c r="O165" s="3"/>
      <c r="P165" s="3"/>
      <c r="Q165" s="1"/>
      <c r="R165" s="1"/>
      <c r="S165" s="1"/>
      <c r="T165" s="1"/>
      <c r="U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3"/>
      <c r="N166" s="3"/>
      <c r="O166" s="3"/>
      <c r="P166" s="3"/>
      <c r="Q166" s="1"/>
      <c r="R166" s="1"/>
      <c r="S166" s="1"/>
      <c r="T166" s="1"/>
      <c r="U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3"/>
      <c r="N167" s="3"/>
      <c r="O167" s="3"/>
      <c r="P167" s="3"/>
      <c r="Q167" s="1"/>
      <c r="R167" s="1"/>
      <c r="S167" s="1"/>
      <c r="T167" s="1"/>
      <c r="U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3"/>
      <c r="N168" s="3"/>
      <c r="O168" s="3"/>
      <c r="P168" s="3"/>
      <c r="Q168" s="1"/>
      <c r="R168" s="1"/>
      <c r="S168" s="1"/>
      <c r="T168" s="1"/>
      <c r="U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3"/>
      <c r="N169" s="3"/>
      <c r="O169" s="3"/>
      <c r="P169" s="3"/>
      <c r="Q169" s="1"/>
      <c r="R169" s="1"/>
      <c r="S169" s="1"/>
      <c r="T169" s="1"/>
      <c r="U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3"/>
      <c r="N170" s="3"/>
      <c r="O170" s="3"/>
      <c r="P170" s="3"/>
      <c r="Q170" s="1"/>
      <c r="R170" s="1"/>
      <c r="S170" s="1"/>
      <c r="T170" s="1"/>
      <c r="U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3"/>
      <c r="N171" s="3"/>
      <c r="O171" s="3"/>
      <c r="P171" s="3"/>
      <c r="Q171" s="1"/>
      <c r="R171" s="1"/>
      <c r="S171" s="1"/>
      <c r="T171" s="1"/>
      <c r="U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3"/>
      <c r="N172" s="3"/>
      <c r="O172" s="3"/>
      <c r="P172" s="3"/>
      <c r="Q172" s="1"/>
      <c r="R172" s="1"/>
      <c r="S172" s="1"/>
      <c r="T172" s="1"/>
      <c r="U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3"/>
      <c r="N173" s="3"/>
      <c r="O173" s="3"/>
      <c r="P173" s="3"/>
      <c r="Q173" s="1"/>
      <c r="R173" s="1"/>
      <c r="S173" s="1"/>
      <c r="T173" s="1"/>
      <c r="U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3"/>
      <c r="N174" s="3"/>
      <c r="O174" s="3"/>
      <c r="P174" s="3"/>
      <c r="Q174" s="1"/>
      <c r="R174" s="1"/>
      <c r="S174" s="1"/>
      <c r="T174" s="1"/>
      <c r="U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3"/>
      <c r="N175" s="3"/>
      <c r="O175" s="3"/>
      <c r="P175" s="3"/>
      <c r="Q175" s="1"/>
      <c r="R175" s="1"/>
      <c r="S175" s="1"/>
      <c r="T175" s="1"/>
      <c r="U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3"/>
      <c r="N176" s="3"/>
      <c r="O176" s="3"/>
      <c r="P176" s="3"/>
      <c r="Q176" s="1"/>
      <c r="R176" s="1"/>
      <c r="S176" s="1"/>
      <c r="T176" s="1"/>
      <c r="U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3"/>
      <c r="N177" s="3"/>
      <c r="O177" s="3"/>
      <c r="P177" s="3"/>
      <c r="Q177" s="1"/>
      <c r="R177" s="1"/>
      <c r="S177" s="1"/>
      <c r="T177" s="1"/>
      <c r="U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3"/>
      <c r="N178" s="3"/>
      <c r="O178" s="3"/>
      <c r="P178" s="3"/>
      <c r="Q178" s="1"/>
      <c r="R178" s="1"/>
      <c r="S178" s="1"/>
      <c r="T178" s="1"/>
      <c r="U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"/>
      <c r="N179" s="3"/>
      <c r="O179" s="3"/>
      <c r="P179" s="3"/>
      <c r="Q179" s="1"/>
      <c r="R179" s="1"/>
      <c r="S179" s="1"/>
      <c r="T179" s="1"/>
      <c r="U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"/>
      <c r="N180" s="3"/>
      <c r="O180" s="3"/>
      <c r="P180" s="3"/>
      <c r="Q180" s="1"/>
      <c r="R180" s="1"/>
      <c r="S180" s="1"/>
      <c r="T180" s="1"/>
      <c r="U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3"/>
      <c r="N181" s="3"/>
      <c r="O181" s="3"/>
      <c r="P181" s="3"/>
      <c r="Q181" s="1"/>
      <c r="R181" s="1"/>
      <c r="S181" s="1"/>
      <c r="T181" s="1"/>
      <c r="U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3"/>
      <c r="N182" s="3"/>
      <c r="O182" s="3"/>
      <c r="P182" s="3"/>
      <c r="Q182" s="1"/>
      <c r="R182" s="1"/>
      <c r="S182" s="1"/>
      <c r="T182" s="1"/>
      <c r="U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3"/>
      <c r="N183" s="3"/>
      <c r="O183" s="3"/>
      <c r="P183" s="3"/>
      <c r="Q183" s="1"/>
      <c r="R183" s="1"/>
      <c r="S183" s="1"/>
      <c r="T183" s="1"/>
      <c r="U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3"/>
      <c r="N184" s="3"/>
      <c r="O184" s="3"/>
      <c r="P184" s="3"/>
      <c r="Q184" s="1"/>
      <c r="R184" s="1"/>
      <c r="S184" s="1"/>
      <c r="T184" s="1"/>
      <c r="U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3"/>
      <c r="N185" s="3"/>
      <c r="O185" s="3"/>
      <c r="P185" s="3"/>
      <c r="Q185" s="1"/>
      <c r="R185" s="1"/>
      <c r="S185" s="1"/>
      <c r="T185" s="1"/>
      <c r="U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3"/>
      <c r="N186" s="3"/>
      <c r="O186" s="3"/>
      <c r="P186" s="3"/>
      <c r="Q186" s="1"/>
      <c r="R186" s="1"/>
      <c r="S186" s="1"/>
      <c r="T186" s="1"/>
      <c r="U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3"/>
      <c r="N187" s="3"/>
      <c r="O187" s="3"/>
      <c r="P187" s="3"/>
      <c r="Q187" s="1"/>
      <c r="R187" s="1"/>
      <c r="S187" s="1"/>
      <c r="T187" s="1"/>
      <c r="U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3"/>
      <c r="N188" s="3"/>
      <c r="O188" s="3"/>
      <c r="P188" s="3"/>
      <c r="Q188" s="1"/>
      <c r="R188" s="1"/>
      <c r="S188" s="1"/>
      <c r="T188" s="1"/>
      <c r="U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"/>
      <c r="N189" s="3"/>
      <c r="O189" s="3"/>
      <c r="P189" s="3"/>
      <c r="Q189" s="1"/>
      <c r="R189" s="1"/>
      <c r="S189" s="1"/>
      <c r="T189" s="1"/>
      <c r="U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3"/>
      <c r="N190" s="3"/>
      <c r="O190" s="3"/>
      <c r="P190" s="3"/>
      <c r="Q190" s="1"/>
      <c r="R190" s="1"/>
      <c r="S190" s="1"/>
      <c r="T190" s="1"/>
      <c r="U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3"/>
      <c r="N191" s="3"/>
      <c r="O191" s="3"/>
      <c r="P191" s="3"/>
      <c r="Q191" s="1"/>
      <c r="R191" s="1"/>
      <c r="S191" s="1"/>
      <c r="T191" s="1"/>
      <c r="U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3"/>
      <c r="N192" s="3"/>
      <c r="O192" s="3"/>
      <c r="P192" s="3"/>
      <c r="Q192" s="1"/>
      <c r="R192" s="1"/>
      <c r="S192" s="1"/>
      <c r="T192" s="1"/>
      <c r="U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3"/>
      <c r="N193" s="3"/>
      <c r="O193" s="3"/>
      <c r="P193" s="3"/>
      <c r="Q193" s="1"/>
      <c r="R193" s="1"/>
      <c r="S193" s="1"/>
      <c r="T193" s="1"/>
      <c r="U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3"/>
      <c r="N194" s="3"/>
      <c r="O194" s="3"/>
      <c r="P194" s="3"/>
      <c r="Q194" s="1"/>
      <c r="R194" s="1"/>
      <c r="S194" s="1"/>
      <c r="T194" s="1"/>
      <c r="U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3"/>
      <c r="N195" s="3"/>
      <c r="O195" s="3"/>
      <c r="P195" s="3"/>
      <c r="Q195" s="1"/>
      <c r="R195" s="1"/>
      <c r="S195" s="1"/>
      <c r="T195" s="1"/>
      <c r="U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3"/>
      <c r="N196" s="3"/>
      <c r="O196" s="3"/>
      <c r="P196" s="3"/>
      <c r="Q196" s="1"/>
      <c r="R196" s="1"/>
      <c r="S196" s="1"/>
      <c r="T196" s="1"/>
      <c r="U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3"/>
      <c r="N197" s="3"/>
      <c r="O197" s="3"/>
      <c r="P197" s="3"/>
      <c r="Q197" s="1"/>
      <c r="R197" s="1"/>
      <c r="S197" s="1"/>
      <c r="T197" s="1"/>
      <c r="U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3"/>
      <c r="N198" s="3"/>
      <c r="O198" s="3"/>
      <c r="P198" s="3"/>
      <c r="Q198" s="1"/>
      <c r="R198" s="1"/>
      <c r="S198" s="1"/>
      <c r="T198" s="1"/>
      <c r="U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3"/>
      <c r="N199" s="3"/>
      <c r="O199" s="3"/>
      <c r="P199" s="3"/>
      <c r="Q199" s="1"/>
      <c r="R199" s="1"/>
      <c r="S199" s="1"/>
      <c r="T199" s="1"/>
      <c r="U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3"/>
      <c r="N200" s="3"/>
      <c r="O200" s="3"/>
      <c r="P200" s="3"/>
      <c r="Q200" s="1"/>
      <c r="R200" s="1"/>
      <c r="S200" s="1"/>
      <c r="T200" s="1"/>
      <c r="U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3"/>
      <c r="N201" s="3"/>
      <c r="O201" s="3"/>
      <c r="P201" s="3"/>
      <c r="Q201" s="1"/>
      <c r="R201" s="1"/>
      <c r="S201" s="1"/>
      <c r="T201" s="1"/>
      <c r="U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3"/>
      <c r="N202" s="3"/>
      <c r="O202" s="3"/>
      <c r="P202" s="3"/>
      <c r="Q202" s="1"/>
      <c r="R202" s="1"/>
      <c r="S202" s="1"/>
      <c r="T202" s="1"/>
      <c r="U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3"/>
      <c r="N203" s="3"/>
      <c r="O203" s="3"/>
      <c r="P203" s="3"/>
      <c r="Q203" s="1"/>
      <c r="R203" s="1"/>
      <c r="S203" s="1"/>
      <c r="T203" s="1"/>
      <c r="U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3"/>
      <c r="N204" s="3"/>
      <c r="O204" s="3"/>
      <c r="P204" s="3"/>
      <c r="Q204" s="1"/>
      <c r="R204" s="1"/>
      <c r="S204" s="1"/>
      <c r="T204" s="1"/>
      <c r="U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3"/>
      <c r="N205" s="3"/>
      <c r="O205" s="3"/>
      <c r="P205" s="3"/>
      <c r="Q205" s="1"/>
      <c r="R205" s="1"/>
      <c r="S205" s="1"/>
      <c r="T205" s="1"/>
      <c r="U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3"/>
      <c r="N206" s="3"/>
      <c r="O206" s="3"/>
      <c r="P206" s="3"/>
      <c r="Q206" s="1"/>
      <c r="R206" s="1"/>
      <c r="S206" s="1"/>
      <c r="T206" s="1"/>
      <c r="U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3"/>
      <c r="N207" s="3"/>
      <c r="O207" s="3"/>
      <c r="P207" s="3"/>
      <c r="Q207" s="1"/>
      <c r="R207" s="1"/>
      <c r="S207" s="1"/>
      <c r="T207" s="1"/>
      <c r="U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3"/>
      <c r="N208" s="3"/>
      <c r="O208" s="3"/>
      <c r="P208" s="3"/>
      <c r="Q208" s="1"/>
      <c r="R208" s="1"/>
      <c r="S208" s="1"/>
      <c r="T208" s="1"/>
      <c r="U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3"/>
      <c r="N209" s="3"/>
      <c r="O209" s="3"/>
      <c r="P209" s="3"/>
      <c r="Q209" s="1"/>
      <c r="R209" s="1"/>
      <c r="S209" s="1"/>
      <c r="T209" s="1"/>
      <c r="U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3"/>
      <c r="N210" s="3"/>
      <c r="O210" s="3"/>
      <c r="P210" s="3"/>
      <c r="Q210" s="1"/>
      <c r="R210" s="1"/>
      <c r="S210" s="1"/>
      <c r="T210" s="1"/>
      <c r="U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3"/>
      <c r="N211" s="3"/>
      <c r="O211" s="3"/>
      <c r="P211" s="3"/>
      <c r="Q211" s="1"/>
      <c r="R211" s="1"/>
      <c r="S211" s="1"/>
      <c r="T211" s="1"/>
      <c r="U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3"/>
      <c r="N212" s="3"/>
      <c r="O212" s="3"/>
      <c r="P212" s="3"/>
      <c r="Q212" s="1"/>
      <c r="R212" s="1"/>
      <c r="S212" s="1"/>
      <c r="T212" s="1"/>
      <c r="U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3"/>
      <c r="N213" s="3"/>
      <c r="O213" s="3"/>
      <c r="P213" s="3"/>
      <c r="Q213" s="1"/>
      <c r="R213" s="1"/>
      <c r="S213" s="1"/>
      <c r="T213" s="1"/>
      <c r="U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3"/>
      <c r="N214" s="3"/>
      <c r="O214" s="3"/>
      <c r="P214" s="3"/>
      <c r="Q214" s="1"/>
      <c r="R214" s="1"/>
      <c r="S214" s="1"/>
      <c r="T214" s="1"/>
      <c r="U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3"/>
      <c r="N215" s="3"/>
      <c r="O215" s="3"/>
      <c r="P215" s="3"/>
      <c r="Q215" s="1"/>
      <c r="R215" s="1"/>
      <c r="S215" s="1"/>
      <c r="T215" s="1"/>
      <c r="U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3"/>
      <c r="N216" s="3"/>
      <c r="O216" s="3"/>
      <c r="P216" s="3"/>
      <c r="Q216" s="1"/>
      <c r="R216" s="1"/>
      <c r="S216" s="1"/>
      <c r="T216" s="1"/>
      <c r="U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"/>
      <c r="N217" s="3"/>
      <c r="O217" s="3"/>
      <c r="P217" s="3"/>
      <c r="Q217" s="1"/>
      <c r="R217" s="1"/>
      <c r="S217" s="1"/>
      <c r="T217" s="1"/>
      <c r="U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"/>
      <c r="N218" s="3"/>
      <c r="O218" s="3"/>
      <c r="P218" s="3"/>
      <c r="Q218" s="1"/>
      <c r="R218" s="1"/>
      <c r="S218" s="1"/>
      <c r="T218" s="1"/>
      <c r="U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3"/>
      <c r="N219" s="3"/>
      <c r="O219" s="3"/>
      <c r="P219" s="3"/>
      <c r="Q219" s="1"/>
      <c r="R219" s="1"/>
      <c r="S219" s="1"/>
      <c r="T219" s="1"/>
      <c r="U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3"/>
      <c r="N220" s="3"/>
      <c r="O220" s="3"/>
      <c r="P220" s="3"/>
      <c r="Q220" s="1"/>
      <c r="R220" s="1"/>
      <c r="S220" s="1"/>
      <c r="T220" s="1"/>
      <c r="U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"/>
      <c r="N221" s="3"/>
      <c r="O221" s="3"/>
      <c r="P221" s="3"/>
      <c r="Q221" s="1"/>
      <c r="R221" s="1"/>
      <c r="S221" s="1"/>
      <c r="T221" s="1"/>
      <c r="U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"/>
      <c r="N222" s="3"/>
      <c r="O222" s="3"/>
      <c r="P222" s="3"/>
      <c r="Q222" s="1"/>
      <c r="R222" s="1"/>
      <c r="S222" s="1"/>
      <c r="T222" s="1"/>
      <c r="U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3"/>
      <c r="N223" s="3"/>
      <c r="O223" s="3"/>
      <c r="P223" s="3"/>
      <c r="Q223" s="1"/>
      <c r="R223" s="1"/>
      <c r="S223" s="1"/>
      <c r="T223" s="1"/>
      <c r="U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3"/>
      <c r="N224" s="3"/>
      <c r="O224" s="3"/>
      <c r="P224" s="3"/>
      <c r="Q224" s="1"/>
      <c r="R224" s="1"/>
      <c r="S224" s="1"/>
      <c r="T224" s="1"/>
      <c r="U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"/>
      <c r="N225" s="3"/>
      <c r="O225" s="3"/>
      <c r="P225" s="3"/>
      <c r="Q225" s="1"/>
      <c r="R225" s="1"/>
      <c r="S225" s="1"/>
      <c r="T225" s="1"/>
      <c r="U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"/>
      <c r="N226" s="3"/>
      <c r="O226" s="3"/>
      <c r="P226" s="3"/>
      <c r="Q226" s="1"/>
      <c r="R226" s="1"/>
      <c r="S226" s="1"/>
      <c r="T226" s="1"/>
      <c r="U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3"/>
      <c r="N227" s="3"/>
      <c r="O227" s="3"/>
      <c r="P227" s="3"/>
      <c r="Q227" s="1"/>
      <c r="R227" s="1"/>
      <c r="S227" s="1"/>
      <c r="T227" s="1"/>
      <c r="U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3"/>
      <c r="N228" s="3"/>
      <c r="O228" s="3"/>
      <c r="P228" s="3"/>
      <c r="Q228" s="1"/>
      <c r="R228" s="1"/>
      <c r="S228" s="1"/>
      <c r="T228" s="1"/>
      <c r="U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3"/>
      <c r="N229" s="3"/>
      <c r="O229" s="3"/>
      <c r="P229" s="3"/>
      <c r="Q229" s="1"/>
      <c r="R229" s="1"/>
      <c r="S229" s="1"/>
      <c r="T229" s="1"/>
      <c r="U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3"/>
      <c r="N230" s="3"/>
      <c r="O230" s="3"/>
      <c r="P230" s="3"/>
      <c r="Q230" s="1"/>
      <c r="R230" s="1"/>
      <c r="S230" s="1"/>
      <c r="T230" s="1"/>
      <c r="U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"/>
      <c r="N231" s="3"/>
      <c r="O231" s="3"/>
      <c r="P231" s="3"/>
      <c r="Q231" s="1"/>
      <c r="R231" s="1"/>
      <c r="S231" s="1"/>
      <c r="T231" s="1"/>
      <c r="U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"/>
      <c r="N232" s="3"/>
      <c r="O232" s="3"/>
      <c r="P232" s="3"/>
      <c r="Q232" s="1"/>
      <c r="R232" s="1"/>
      <c r="S232" s="1"/>
      <c r="T232" s="1"/>
      <c r="U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"/>
      <c r="N233" s="3"/>
      <c r="O233" s="3"/>
      <c r="P233" s="3"/>
      <c r="Q233" s="1"/>
      <c r="R233" s="1"/>
      <c r="S233" s="1"/>
      <c r="T233" s="1"/>
      <c r="U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"/>
      <c r="N234" s="3"/>
      <c r="O234" s="3"/>
      <c r="P234" s="3"/>
      <c r="Q234" s="1"/>
      <c r="R234" s="1"/>
      <c r="S234" s="1"/>
      <c r="T234" s="1"/>
      <c r="U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"/>
      <c r="N235" s="3"/>
      <c r="O235" s="3"/>
      <c r="P235" s="3"/>
      <c r="Q235" s="1"/>
      <c r="R235" s="1"/>
      <c r="S235" s="1"/>
      <c r="T235" s="1"/>
      <c r="U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3"/>
      <c r="N236" s="3"/>
      <c r="O236" s="3"/>
      <c r="P236" s="3"/>
      <c r="Q236" s="1"/>
      <c r="R236" s="1"/>
      <c r="S236" s="1"/>
      <c r="T236" s="1"/>
      <c r="U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3"/>
      <c r="N237" s="3"/>
      <c r="O237" s="3"/>
      <c r="P237" s="3"/>
      <c r="Q237" s="1"/>
      <c r="R237" s="1"/>
      <c r="S237" s="1"/>
      <c r="T237" s="1"/>
      <c r="U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3"/>
      <c r="N238" s="3"/>
      <c r="O238" s="3"/>
      <c r="P238" s="3"/>
      <c r="Q238" s="1"/>
      <c r="R238" s="1"/>
      <c r="S238" s="1"/>
      <c r="T238" s="1"/>
      <c r="U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"/>
      <c r="N239" s="3"/>
      <c r="O239" s="3"/>
      <c r="P239" s="3"/>
      <c r="Q239" s="1"/>
      <c r="R239" s="1"/>
      <c r="S239" s="1"/>
      <c r="T239" s="1"/>
      <c r="U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"/>
      <c r="N240" s="3"/>
      <c r="O240" s="3"/>
      <c r="P240" s="3"/>
      <c r="Q240" s="1"/>
      <c r="R240" s="1"/>
      <c r="S240" s="1"/>
      <c r="T240" s="1"/>
      <c r="U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"/>
      <c r="N241" s="3"/>
      <c r="O241" s="3"/>
      <c r="P241" s="3"/>
      <c r="Q241" s="1"/>
      <c r="R241" s="1"/>
      <c r="S241" s="1"/>
      <c r="T241" s="1"/>
      <c r="U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"/>
      <c r="N242" s="3"/>
      <c r="O242" s="3"/>
      <c r="P242" s="3"/>
      <c r="Q242" s="1"/>
      <c r="R242" s="1"/>
      <c r="S242" s="1"/>
      <c r="T242" s="1"/>
      <c r="U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"/>
      <c r="N243" s="3"/>
      <c r="O243" s="3"/>
      <c r="P243" s="3"/>
      <c r="Q243" s="1"/>
      <c r="R243" s="1"/>
      <c r="S243" s="1"/>
      <c r="T243" s="1"/>
      <c r="U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"/>
      <c r="N244" s="3"/>
      <c r="O244" s="3"/>
      <c r="P244" s="3"/>
      <c r="Q244" s="1"/>
      <c r="R244" s="1"/>
      <c r="S244" s="1"/>
      <c r="T244" s="1"/>
      <c r="U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"/>
      <c r="N245" s="3"/>
      <c r="O245" s="3"/>
      <c r="P245" s="3"/>
      <c r="Q245" s="1"/>
      <c r="R245" s="1"/>
      <c r="S245" s="1"/>
      <c r="T245" s="1"/>
      <c r="U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"/>
      <c r="N246" s="3"/>
      <c r="O246" s="3"/>
      <c r="P246" s="3"/>
      <c r="Q246" s="1"/>
      <c r="R246" s="1"/>
      <c r="S246" s="1"/>
      <c r="T246" s="1"/>
      <c r="U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"/>
      <c r="N247" s="3"/>
      <c r="O247" s="3"/>
      <c r="P247" s="3"/>
      <c r="Q247" s="1"/>
      <c r="R247" s="1"/>
      <c r="S247" s="1"/>
      <c r="T247" s="1"/>
      <c r="U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"/>
      <c r="N248" s="3"/>
      <c r="O248" s="3"/>
      <c r="P248" s="3"/>
      <c r="Q248" s="1"/>
      <c r="R248" s="1"/>
      <c r="S248" s="1"/>
      <c r="T248" s="1"/>
      <c r="U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"/>
      <c r="N249" s="3"/>
      <c r="O249" s="3"/>
      <c r="P249" s="3"/>
      <c r="Q249" s="1"/>
      <c r="R249" s="1"/>
      <c r="S249" s="1"/>
      <c r="T249" s="1"/>
      <c r="U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"/>
      <c r="N250" s="3"/>
      <c r="O250" s="3"/>
      <c r="P250" s="3"/>
      <c r="Q250" s="1"/>
      <c r="R250" s="1"/>
      <c r="S250" s="1"/>
      <c r="T250" s="1"/>
      <c r="U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"/>
      <c r="N251" s="3"/>
      <c r="O251" s="3"/>
      <c r="P251" s="3"/>
      <c r="Q251" s="1"/>
      <c r="R251" s="1"/>
      <c r="S251" s="1"/>
      <c r="T251" s="1"/>
      <c r="U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"/>
      <c r="N252" s="3"/>
      <c r="O252" s="3"/>
      <c r="P252" s="3"/>
      <c r="Q252" s="1"/>
      <c r="R252" s="1"/>
      <c r="S252" s="1"/>
      <c r="T252" s="1"/>
      <c r="U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"/>
      <c r="N253" s="3"/>
      <c r="O253" s="3"/>
      <c r="P253" s="3"/>
      <c r="Q253" s="1"/>
      <c r="R253" s="1"/>
      <c r="S253" s="1"/>
      <c r="T253" s="1"/>
      <c r="U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"/>
      <c r="N254" s="3"/>
      <c r="O254" s="3"/>
      <c r="P254" s="3"/>
      <c r="Q254" s="1"/>
      <c r="R254" s="1"/>
      <c r="S254" s="1"/>
      <c r="T254" s="1"/>
      <c r="U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"/>
      <c r="N255" s="3"/>
      <c r="O255" s="3"/>
      <c r="P255" s="3"/>
      <c r="Q255" s="1"/>
      <c r="R255" s="1"/>
      <c r="S255" s="1"/>
      <c r="T255" s="1"/>
      <c r="U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"/>
      <c r="N256" s="3"/>
      <c r="O256" s="3"/>
      <c r="P256" s="3"/>
      <c r="Q256" s="1"/>
      <c r="R256" s="1"/>
      <c r="S256" s="1"/>
      <c r="T256" s="1"/>
      <c r="U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"/>
      <c r="N257" s="3"/>
      <c r="O257" s="3"/>
      <c r="P257" s="3"/>
      <c r="Q257" s="1"/>
      <c r="R257" s="1"/>
      <c r="S257" s="1"/>
      <c r="T257" s="1"/>
      <c r="U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"/>
      <c r="N258" s="3"/>
      <c r="O258" s="3"/>
      <c r="P258" s="3"/>
      <c r="Q258" s="1"/>
      <c r="R258" s="1"/>
      <c r="S258" s="1"/>
      <c r="T258" s="1"/>
      <c r="U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"/>
      <c r="N259" s="3"/>
      <c r="O259" s="3"/>
      <c r="P259" s="3"/>
      <c r="Q259" s="1"/>
      <c r="R259" s="1"/>
      <c r="S259" s="1"/>
      <c r="T259" s="1"/>
      <c r="U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"/>
      <c r="N260" s="3"/>
      <c r="O260" s="3"/>
      <c r="P260" s="3"/>
      <c r="Q260" s="1"/>
      <c r="R260" s="1"/>
      <c r="S260" s="1"/>
      <c r="T260" s="1"/>
      <c r="U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"/>
      <c r="N261" s="3"/>
      <c r="O261" s="3"/>
      <c r="P261" s="3"/>
      <c r="Q261" s="1"/>
      <c r="R261" s="1"/>
      <c r="S261" s="1"/>
      <c r="T261" s="1"/>
      <c r="U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"/>
      <c r="N262" s="3"/>
      <c r="O262" s="3"/>
      <c r="P262" s="3"/>
      <c r="Q262" s="1"/>
      <c r="R262" s="1"/>
      <c r="S262" s="1"/>
      <c r="T262" s="1"/>
      <c r="U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"/>
      <c r="N263" s="3"/>
      <c r="O263" s="3"/>
      <c r="P263" s="3"/>
      <c r="Q263" s="1"/>
      <c r="R263" s="1"/>
      <c r="S263" s="1"/>
      <c r="T263" s="1"/>
      <c r="U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"/>
      <c r="N264" s="3"/>
      <c r="O264" s="3"/>
      <c r="P264" s="3"/>
      <c r="Q264" s="1"/>
      <c r="R264" s="1"/>
      <c r="S264" s="1"/>
      <c r="T264" s="1"/>
      <c r="U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"/>
      <c r="N265" s="3"/>
      <c r="O265" s="3"/>
      <c r="P265" s="3"/>
      <c r="Q265" s="1"/>
      <c r="R265" s="1"/>
      <c r="S265" s="1"/>
      <c r="T265" s="1"/>
      <c r="U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"/>
      <c r="N266" s="3"/>
      <c r="O266" s="3"/>
      <c r="P266" s="3"/>
      <c r="Q266" s="1"/>
      <c r="R266" s="1"/>
      <c r="S266" s="1"/>
      <c r="T266" s="1"/>
      <c r="U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"/>
      <c r="N267" s="3"/>
      <c r="O267" s="3"/>
      <c r="P267" s="3"/>
      <c r="Q267" s="1"/>
      <c r="R267" s="1"/>
      <c r="S267" s="1"/>
      <c r="T267" s="1"/>
      <c r="U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"/>
      <c r="N268" s="3"/>
      <c r="O268" s="3"/>
      <c r="P268" s="3"/>
      <c r="Q268" s="1"/>
      <c r="R268" s="1"/>
      <c r="S268" s="1"/>
      <c r="T268" s="1"/>
      <c r="U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"/>
      <c r="N269" s="3"/>
      <c r="O269" s="3"/>
      <c r="P269" s="3"/>
      <c r="Q269" s="1"/>
      <c r="R269" s="1"/>
      <c r="S269" s="1"/>
      <c r="T269" s="1"/>
      <c r="U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"/>
      <c r="N270" s="3"/>
      <c r="O270" s="3"/>
      <c r="P270" s="3"/>
      <c r="Q270" s="1"/>
      <c r="R270" s="1"/>
      <c r="S270" s="1"/>
      <c r="T270" s="1"/>
      <c r="U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"/>
      <c r="N271" s="3"/>
      <c r="O271" s="3"/>
      <c r="P271" s="3"/>
      <c r="Q271" s="1"/>
      <c r="R271" s="1"/>
      <c r="S271" s="1"/>
      <c r="T271" s="1"/>
      <c r="U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"/>
      <c r="N272" s="3"/>
      <c r="O272" s="3"/>
      <c r="P272" s="3"/>
      <c r="Q272" s="1"/>
      <c r="R272" s="1"/>
      <c r="S272" s="1"/>
      <c r="T272" s="1"/>
      <c r="U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"/>
      <c r="N273" s="3"/>
      <c r="O273" s="3"/>
      <c r="P273" s="3"/>
      <c r="Q273" s="1"/>
      <c r="R273" s="1"/>
      <c r="S273" s="1"/>
      <c r="T273" s="1"/>
      <c r="U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"/>
      <c r="N274" s="3"/>
      <c r="O274" s="3"/>
      <c r="P274" s="3"/>
      <c r="Q274" s="1"/>
      <c r="R274" s="1"/>
      <c r="S274" s="1"/>
      <c r="T274" s="1"/>
      <c r="U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"/>
      <c r="N275" s="3"/>
      <c r="O275" s="3"/>
      <c r="P275" s="3"/>
      <c r="Q275" s="1"/>
      <c r="R275" s="1"/>
      <c r="S275" s="1"/>
      <c r="T275" s="1"/>
      <c r="U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"/>
      <c r="N276" s="3"/>
      <c r="O276" s="3"/>
      <c r="P276" s="3"/>
      <c r="Q276" s="1"/>
      <c r="R276" s="1"/>
      <c r="S276" s="1"/>
      <c r="T276" s="1"/>
      <c r="U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"/>
      <c r="N277" s="3"/>
      <c r="O277" s="3"/>
      <c r="P277" s="3"/>
      <c r="Q277" s="1"/>
      <c r="R277" s="1"/>
      <c r="S277" s="1"/>
      <c r="T277" s="1"/>
      <c r="U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"/>
      <c r="N278" s="3"/>
      <c r="O278" s="3"/>
      <c r="P278" s="3"/>
      <c r="Q278" s="1"/>
      <c r="R278" s="1"/>
      <c r="S278" s="1"/>
      <c r="T278" s="1"/>
      <c r="U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"/>
      <c r="N279" s="3"/>
      <c r="O279" s="3"/>
      <c r="P279" s="3"/>
      <c r="Q279" s="1"/>
      <c r="R279" s="1"/>
      <c r="S279" s="1"/>
      <c r="T279" s="1"/>
      <c r="U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"/>
      <c r="N280" s="3"/>
      <c r="O280" s="3"/>
      <c r="P280" s="3"/>
      <c r="Q280" s="1"/>
      <c r="R280" s="1"/>
      <c r="S280" s="1"/>
      <c r="T280" s="1"/>
      <c r="U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"/>
      <c r="N281" s="3"/>
      <c r="O281" s="3"/>
      <c r="P281" s="3"/>
      <c r="Q281" s="1"/>
      <c r="R281" s="1"/>
      <c r="S281" s="1"/>
      <c r="T281" s="1"/>
      <c r="U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"/>
      <c r="N282" s="3"/>
      <c r="O282" s="3"/>
      <c r="P282" s="3"/>
      <c r="Q282" s="1"/>
      <c r="R282" s="1"/>
      <c r="S282" s="1"/>
      <c r="T282" s="1"/>
      <c r="U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/>
      <c r="N283" s="3"/>
      <c r="O283" s="3"/>
      <c r="P283" s="3"/>
      <c r="Q283" s="1"/>
      <c r="R283" s="1"/>
      <c r="S283" s="1"/>
      <c r="T283" s="1"/>
      <c r="U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"/>
      <c r="N284" s="3"/>
      <c r="O284" s="3"/>
      <c r="P284" s="3"/>
      <c r="Q284" s="1"/>
      <c r="R284" s="1"/>
      <c r="S284" s="1"/>
      <c r="T284" s="1"/>
      <c r="U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/>
      <c r="N285" s="3"/>
      <c r="O285" s="3"/>
      <c r="P285" s="3"/>
      <c r="Q285" s="1"/>
      <c r="R285" s="1"/>
      <c r="S285" s="1"/>
      <c r="T285" s="1"/>
      <c r="U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"/>
      <c r="N286" s="3"/>
      <c r="O286" s="3"/>
      <c r="P286" s="3"/>
      <c r="Q286" s="1"/>
      <c r="R286" s="1"/>
      <c r="S286" s="1"/>
      <c r="T286" s="1"/>
      <c r="U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/>
      <c r="N287" s="3"/>
      <c r="O287" s="3"/>
      <c r="P287" s="3"/>
      <c r="Q287" s="1"/>
      <c r="R287" s="1"/>
      <c r="S287" s="1"/>
      <c r="T287" s="1"/>
      <c r="U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"/>
      <c r="N288" s="3"/>
      <c r="O288" s="3"/>
      <c r="P288" s="3"/>
      <c r="Q288" s="1"/>
      <c r="R288" s="1"/>
      <c r="S288" s="1"/>
      <c r="T288" s="1"/>
      <c r="U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"/>
      <c r="N289" s="3"/>
      <c r="O289" s="3"/>
      <c r="P289" s="3"/>
      <c r="Q289" s="1"/>
      <c r="R289" s="1"/>
      <c r="S289" s="1"/>
      <c r="T289" s="1"/>
      <c r="U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"/>
      <c r="N290" s="3"/>
      <c r="O290" s="3"/>
      <c r="P290" s="3"/>
      <c r="Q290" s="1"/>
      <c r="R290" s="1"/>
      <c r="S290" s="1"/>
      <c r="T290" s="1"/>
      <c r="U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"/>
      <c r="N291" s="3"/>
      <c r="O291" s="3"/>
      <c r="P291" s="3"/>
      <c r="Q291" s="1"/>
      <c r="R291" s="1"/>
      <c r="S291" s="1"/>
      <c r="T291" s="1"/>
      <c r="U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"/>
      <c r="N292" s="3"/>
      <c r="O292" s="3"/>
      <c r="P292" s="3"/>
      <c r="Q292" s="1"/>
      <c r="R292" s="1"/>
      <c r="S292" s="1"/>
      <c r="T292" s="1"/>
      <c r="U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"/>
      <c r="N293" s="3"/>
      <c r="O293" s="3"/>
      <c r="P293" s="3"/>
      <c r="Q293" s="1"/>
      <c r="R293" s="1"/>
      <c r="S293" s="1"/>
      <c r="T293" s="1"/>
      <c r="U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"/>
      <c r="N294" s="3"/>
      <c r="O294" s="3"/>
      <c r="P294" s="3"/>
      <c r="Q294" s="1"/>
      <c r="R294" s="1"/>
      <c r="S294" s="1"/>
      <c r="T294" s="1"/>
      <c r="U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"/>
      <c r="N295" s="3"/>
      <c r="O295" s="3"/>
      <c r="P295" s="3"/>
      <c r="Q295" s="1"/>
      <c r="R295" s="1"/>
      <c r="S295" s="1"/>
      <c r="T295" s="1"/>
      <c r="U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"/>
      <c r="N296" s="3"/>
      <c r="O296" s="3"/>
      <c r="P296" s="3"/>
      <c r="Q296" s="1"/>
      <c r="R296" s="1"/>
      <c r="S296" s="1"/>
      <c r="T296" s="1"/>
      <c r="U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"/>
      <c r="N297" s="3"/>
      <c r="O297" s="3"/>
      <c r="P297" s="3"/>
      <c r="Q297" s="1"/>
      <c r="R297" s="1"/>
      <c r="S297" s="1"/>
      <c r="T297" s="1"/>
      <c r="U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"/>
      <c r="N298" s="3"/>
      <c r="O298" s="3"/>
      <c r="P298" s="3"/>
      <c r="Q298" s="1"/>
      <c r="R298" s="1"/>
      <c r="S298" s="1"/>
      <c r="T298" s="1"/>
      <c r="U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"/>
      <c r="N299" s="3"/>
      <c r="O299" s="3"/>
      <c r="P299" s="3"/>
      <c r="Q299" s="1"/>
      <c r="R299" s="1"/>
      <c r="S299" s="1"/>
      <c r="T299" s="1"/>
      <c r="U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3"/>
      <c r="O300" s="3"/>
      <c r="P300" s="3"/>
      <c r="Q300" s="1"/>
      <c r="R300" s="1"/>
      <c r="S300" s="1"/>
      <c r="T300" s="1"/>
      <c r="U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3"/>
      <c r="O301" s="3"/>
      <c r="P301" s="3"/>
      <c r="Q301" s="1"/>
      <c r="R301" s="1"/>
      <c r="S301" s="1"/>
      <c r="T301" s="1"/>
      <c r="U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"/>
      <c r="N302" s="3"/>
      <c r="O302" s="3"/>
      <c r="P302" s="3"/>
      <c r="Q302" s="1"/>
      <c r="R302" s="1"/>
      <c r="S302" s="1"/>
      <c r="T302" s="1"/>
      <c r="U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"/>
      <c r="N303" s="3"/>
      <c r="O303" s="3"/>
      <c r="P303" s="3"/>
      <c r="Q303" s="1"/>
      <c r="R303" s="1"/>
      <c r="S303" s="1"/>
      <c r="T303" s="1"/>
      <c r="U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"/>
      <c r="N304" s="3"/>
      <c r="O304" s="3"/>
      <c r="P304" s="3"/>
      <c r="Q304" s="1"/>
      <c r="R304" s="1"/>
      <c r="S304" s="1"/>
      <c r="T304" s="1"/>
      <c r="U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"/>
      <c r="N305" s="3"/>
      <c r="O305" s="3"/>
      <c r="P305" s="3"/>
      <c r="Q305" s="1"/>
      <c r="R305" s="1"/>
      <c r="S305" s="1"/>
      <c r="T305" s="1"/>
      <c r="U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"/>
      <c r="N306" s="3"/>
      <c r="O306" s="3"/>
      <c r="P306" s="3"/>
      <c r="Q306" s="1"/>
      <c r="R306" s="1"/>
      <c r="S306" s="1"/>
      <c r="T306" s="1"/>
      <c r="U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"/>
      <c r="N307" s="3"/>
      <c r="O307" s="3"/>
      <c r="P307" s="3"/>
      <c r="Q307" s="1"/>
      <c r="R307" s="1"/>
      <c r="S307" s="1"/>
      <c r="T307" s="1"/>
      <c r="U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"/>
      <c r="N308" s="3"/>
      <c r="O308" s="3"/>
      <c r="P308" s="3"/>
      <c r="Q308" s="1"/>
      <c r="R308" s="1"/>
      <c r="S308" s="1"/>
      <c r="T308" s="1"/>
      <c r="U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"/>
      <c r="N309" s="3"/>
      <c r="O309" s="3"/>
      <c r="P309" s="3"/>
      <c r="Q309" s="1"/>
      <c r="R309" s="1"/>
      <c r="S309" s="1"/>
      <c r="T309" s="1"/>
      <c r="U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"/>
      <c r="N310" s="3"/>
      <c r="O310" s="3"/>
      <c r="P310" s="3"/>
      <c r="Q310" s="1"/>
      <c r="R310" s="1"/>
      <c r="S310" s="1"/>
      <c r="T310" s="1"/>
      <c r="U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"/>
      <c r="N311" s="3"/>
      <c r="O311" s="3"/>
      <c r="P311" s="3"/>
      <c r="Q311" s="1"/>
      <c r="R311" s="1"/>
      <c r="S311" s="1"/>
      <c r="T311" s="1"/>
      <c r="U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"/>
      <c r="N312" s="3"/>
      <c r="O312" s="3"/>
      <c r="P312" s="3"/>
      <c r="Q312" s="1"/>
      <c r="R312" s="1"/>
      <c r="S312" s="1"/>
      <c r="T312" s="1"/>
      <c r="U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"/>
      <c r="N313" s="3"/>
      <c r="O313" s="3"/>
      <c r="P313" s="3"/>
      <c r="Q313" s="1"/>
      <c r="R313" s="1"/>
      <c r="S313" s="1"/>
      <c r="T313" s="1"/>
      <c r="U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"/>
      <c r="N314" s="3"/>
      <c r="O314" s="3"/>
      <c r="P314" s="3"/>
      <c r="Q314" s="1"/>
      <c r="R314" s="1"/>
      <c r="S314" s="1"/>
      <c r="T314" s="1"/>
      <c r="U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"/>
      <c r="N315" s="3"/>
      <c r="O315" s="3"/>
      <c r="P315" s="3"/>
      <c r="Q315" s="1"/>
      <c r="R315" s="1"/>
      <c r="S315" s="1"/>
      <c r="T315" s="1"/>
      <c r="U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"/>
      <c r="N316" s="3"/>
      <c r="O316" s="3"/>
      <c r="P316" s="3"/>
      <c r="Q316" s="1"/>
      <c r="R316" s="1"/>
      <c r="S316" s="1"/>
      <c r="T316" s="1"/>
      <c r="U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"/>
      <c r="N317" s="3"/>
      <c r="O317" s="3"/>
      <c r="P317" s="3"/>
      <c r="Q317" s="1"/>
      <c r="R317" s="1"/>
      <c r="S317" s="1"/>
      <c r="T317" s="1"/>
      <c r="U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"/>
      <c r="N318" s="3"/>
      <c r="O318" s="3"/>
      <c r="P318" s="3"/>
      <c r="Q318" s="1"/>
      <c r="R318" s="1"/>
      <c r="S318" s="1"/>
      <c r="T318" s="1"/>
      <c r="U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"/>
      <c r="N319" s="3"/>
      <c r="O319" s="3"/>
      <c r="P319" s="3"/>
      <c r="Q319" s="1"/>
      <c r="R319" s="1"/>
      <c r="S319" s="1"/>
      <c r="T319" s="1"/>
      <c r="U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"/>
      <c r="N320" s="3"/>
      <c r="O320" s="3"/>
      <c r="P320" s="3"/>
      <c r="Q320" s="1"/>
      <c r="R320" s="1"/>
      <c r="S320" s="1"/>
      <c r="T320" s="1"/>
      <c r="U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"/>
      <c r="N321" s="3"/>
      <c r="O321" s="3"/>
      <c r="P321" s="3"/>
      <c r="Q321" s="1"/>
      <c r="R321" s="1"/>
      <c r="S321" s="1"/>
      <c r="T321" s="1"/>
      <c r="U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"/>
      <c r="N322" s="3"/>
      <c r="O322" s="3"/>
      <c r="P322" s="3"/>
      <c r="Q322" s="1"/>
      <c r="R322" s="1"/>
      <c r="S322" s="1"/>
      <c r="T322" s="1"/>
      <c r="U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"/>
      <c r="N323" s="3"/>
      <c r="O323" s="3"/>
      <c r="P323" s="3"/>
      <c r="Q323" s="1"/>
      <c r="R323" s="1"/>
      <c r="S323" s="1"/>
      <c r="T323" s="1"/>
      <c r="U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"/>
      <c r="N324" s="3"/>
      <c r="O324" s="3"/>
      <c r="P324" s="3"/>
      <c r="Q324" s="1"/>
      <c r="R324" s="1"/>
      <c r="S324" s="1"/>
      <c r="T324" s="1"/>
      <c r="U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"/>
      <c r="N325" s="3"/>
      <c r="O325" s="3"/>
      <c r="P325" s="3"/>
      <c r="Q325" s="1"/>
      <c r="R325" s="1"/>
      <c r="S325" s="1"/>
      <c r="T325" s="1"/>
      <c r="U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"/>
      <c r="N326" s="3"/>
      <c r="O326" s="3"/>
      <c r="P326" s="3"/>
      <c r="Q326" s="1"/>
      <c r="R326" s="1"/>
      <c r="S326" s="1"/>
      <c r="T326" s="1"/>
      <c r="U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3"/>
      <c r="N327" s="3"/>
      <c r="O327" s="3"/>
      <c r="P327" s="3"/>
      <c r="Q327" s="1"/>
      <c r="R327" s="1"/>
      <c r="S327" s="1"/>
      <c r="T327" s="1"/>
      <c r="U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3"/>
      <c r="N328" s="3"/>
      <c r="O328" s="3"/>
      <c r="P328" s="3"/>
      <c r="Q328" s="1"/>
      <c r="R328" s="1"/>
      <c r="S328" s="1"/>
      <c r="T328" s="1"/>
      <c r="U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3"/>
      <c r="N329" s="3"/>
      <c r="O329" s="3"/>
      <c r="P329" s="3"/>
      <c r="Q329" s="1"/>
      <c r="R329" s="1"/>
      <c r="S329" s="1"/>
      <c r="T329" s="1"/>
      <c r="U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3"/>
      <c r="N330" s="3"/>
      <c r="O330" s="3"/>
      <c r="P330" s="3"/>
      <c r="Q330" s="1"/>
      <c r="R330" s="1"/>
      <c r="S330" s="1"/>
      <c r="T330" s="1"/>
      <c r="U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3"/>
      <c r="N331" s="3"/>
      <c r="O331" s="3"/>
      <c r="P331" s="3"/>
      <c r="Q331" s="1"/>
      <c r="R331" s="1"/>
      <c r="S331" s="1"/>
      <c r="T331" s="1"/>
      <c r="U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3"/>
      <c r="N332" s="3"/>
      <c r="O332" s="3"/>
      <c r="P332" s="3"/>
      <c r="Q332" s="1"/>
      <c r="R332" s="1"/>
      <c r="S332" s="1"/>
      <c r="T332" s="1"/>
      <c r="U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3"/>
      <c r="N333" s="3"/>
      <c r="O333" s="3"/>
      <c r="P333" s="3"/>
      <c r="Q333" s="1"/>
      <c r="R333" s="1"/>
      <c r="S333" s="1"/>
      <c r="T333" s="1"/>
      <c r="U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3"/>
      <c r="N334" s="3"/>
      <c r="O334" s="3"/>
      <c r="P334" s="3"/>
      <c r="Q334" s="1"/>
      <c r="R334" s="1"/>
      <c r="S334" s="1"/>
      <c r="T334" s="1"/>
      <c r="U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3"/>
      <c r="N335" s="3"/>
      <c r="O335" s="3"/>
      <c r="P335" s="3"/>
      <c r="Q335" s="1"/>
      <c r="R335" s="1"/>
      <c r="S335" s="1"/>
      <c r="T335" s="1"/>
      <c r="U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3"/>
      <c r="N336" s="3"/>
      <c r="O336" s="3"/>
      <c r="P336" s="3"/>
      <c r="Q336" s="1"/>
      <c r="R336" s="1"/>
      <c r="S336" s="1"/>
      <c r="T336" s="1"/>
      <c r="U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3"/>
      <c r="N337" s="3"/>
      <c r="O337" s="3"/>
      <c r="P337" s="3"/>
      <c r="Q337" s="1"/>
      <c r="R337" s="1"/>
      <c r="S337" s="1"/>
      <c r="T337" s="1"/>
      <c r="U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3"/>
      <c r="N338" s="3"/>
      <c r="O338" s="3"/>
      <c r="P338" s="3"/>
      <c r="Q338" s="1"/>
      <c r="R338" s="1"/>
      <c r="S338" s="1"/>
      <c r="T338" s="1"/>
      <c r="U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3"/>
      <c r="N339" s="3"/>
      <c r="O339" s="3"/>
      <c r="P339" s="3"/>
      <c r="Q339" s="1"/>
      <c r="R339" s="1"/>
      <c r="S339" s="1"/>
      <c r="T339" s="1"/>
      <c r="U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3"/>
      <c r="N340" s="3"/>
      <c r="O340" s="3"/>
      <c r="P340" s="3"/>
      <c r="Q340" s="1"/>
      <c r="R340" s="1"/>
      <c r="S340" s="1"/>
      <c r="T340" s="1"/>
      <c r="U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3"/>
      <c r="N341" s="3"/>
      <c r="O341" s="3"/>
      <c r="P341" s="3"/>
      <c r="Q341" s="1"/>
      <c r="R341" s="1"/>
      <c r="S341" s="1"/>
      <c r="T341" s="1"/>
      <c r="U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3"/>
      <c r="N342" s="3"/>
      <c r="O342" s="3"/>
      <c r="P342" s="3"/>
      <c r="Q342" s="1"/>
      <c r="R342" s="1"/>
      <c r="S342" s="1"/>
      <c r="T342" s="1"/>
      <c r="U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3"/>
      <c r="N343" s="3"/>
      <c r="O343" s="3"/>
      <c r="P343" s="3"/>
      <c r="Q343" s="1"/>
      <c r="R343" s="1"/>
      <c r="S343" s="1"/>
      <c r="T343" s="1"/>
      <c r="U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3"/>
      <c r="N344" s="3"/>
      <c r="O344" s="3"/>
      <c r="P344" s="3"/>
      <c r="Q344" s="1"/>
      <c r="R344" s="1"/>
      <c r="S344" s="1"/>
      <c r="T344" s="1"/>
      <c r="U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3"/>
      <c r="N345" s="3"/>
      <c r="O345" s="3"/>
      <c r="P345" s="3"/>
      <c r="Q345" s="1"/>
      <c r="R345" s="1"/>
      <c r="S345" s="1"/>
      <c r="T345" s="1"/>
      <c r="U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3"/>
      <c r="N346" s="3"/>
      <c r="O346" s="3"/>
      <c r="P346" s="3"/>
      <c r="Q346" s="1"/>
      <c r="R346" s="1"/>
      <c r="S346" s="1"/>
      <c r="T346" s="1"/>
      <c r="U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3"/>
      <c r="N347" s="3"/>
      <c r="O347" s="3"/>
      <c r="P347" s="3"/>
      <c r="Q347" s="1"/>
      <c r="R347" s="1"/>
      <c r="S347" s="1"/>
      <c r="T347" s="1"/>
      <c r="U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3"/>
      <c r="N348" s="3"/>
      <c r="O348" s="3"/>
      <c r="P348" s="3"/>
      <c r="Q348" s="1"/>
      <c r="R348" s="1"/>
      <c r="S348" s="1"/>
      <c r="T348" s="1"/>
      <c r="U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3"/>
      <c r="N349" s="3"/>
      <c r="O349" s="3"/>
      <c r="P349" s="3"/>
      <c r="Q349" s="1"/>
      <c r="R349" s="1"/>
      <c r="S349" s="1"/>
      <c r="T349" s="1"/>
      <c r="U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3"/>
      <c r="N350" s="3"/>
      <c r="O350" s="3"/>
      <c r="P350" s="3"/>
      <c r="Q350" s="1"/>
      <c r="R350" s="1"/>
      <c r="S350" s="1"/>
      <c r="T350" s="1"/>
      <c r="U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3"/>
      <c r="N351" s="3"/>
      <c r="O351" s="3"/>
      <c r="P351" s="3"/>
      <c r="Q351" s="1"/>
      <c r="R351" s="1"/>
      <c r="S351" s="1"/>
      <c r="T351" s="1"/>
      <c r="U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3"/>
      <c r="N352" s="3"/>
      <c r="O352" s="3"/>
      <c r="P352" s="3"/>
      <c r="Q352" s="1"/>
      <c r="R352" s="1"/>
      <c r="S352" s="1"/>
      <c r="T352" s="1"/>
      <c r="U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3"/>
      <c r="N353" s="3"/>
      <c r="O353" s="3"/>
      <c r="P353" s="3"/>
      <c r="Q353" s="1"/>
      <c r="R353" s="1"/>
      <c r="S353" s="1"/>
      <c r="T353" s="1"/>
      <c r="U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3"/>
      <c r="N354" s="3"/>
      <c r="O354" s="3"/>
      <c r="P354" s="3"/>
      <c r="Q354" s="1"/>
      <c r="R354" s="1"/>
      <c r="S354" s="1"/>
      <c r="T354" s="1"/>
      <c r="U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3"/>
      <c r="N355" s="3"/>
      <c r="O355" s="3"/>
      <c r="P355" s="3"/>
      <c r="Q355" s="1"/>
      <c r="R355" s="1"/>
      <c r="S355" s="1"/>
      <c r="T355" s="1"/>
      <c r="U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3"/>
      <c r="N356" s="3"/>
      <c r="O356" s="3"/>
      <c r="P356" s="3"/>
      <c r="Q356" s="1"/>
      <c r="R356" s="1"/>
      <c r="S356" s="1"/>
      <c r="T356" s="1"/>
      <c r="U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3"/>
      <c r="N357" s="3"/>
      <c r="O357" s="3"/>
      <c r="P357" s="3"/>
      <c r="Q357" s="1"/>
      <c r="R357" s="1"/>
      <c r="S357" s="1"/>
      <c r="T357" s="1"/>
      <c r="U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3"/>
      <c r="N358" s="3"/>
      <c r="O358" s="3"/>
      <c r="P358" s="3"/>
      <c r="Q358" s="1"/>
      <c r="R358" s="1"/>
      <c r="S358" s="1"/>
      <c r="T358" s="1"/>
      <c r="U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3"/>
      <c r="N359" s="3"/>
      <c r="O359" s="3"/>
      <c r="P359" s="3"/>
      <c r="Q359" s="1"/>
      <c r="R359" s="1"/>
      <c r="S359" s="1"/>
      <c r="T359" s="1"/>
      <c r="U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"/>
      <c r="N360" s="3"/>
      <c r="O360" s="3"/>
      <c r="P360" s="3"/>
      <c r="Q360" s="1"/>
      <c r="R360" s="1"/>
      <c r="S360" s="1"/>
      <c r="T360" s="1"/>
      <c r="U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3"/>
      <c r="N361" s="3"/>
      <c r="O361" s="3"/>
      <c r="P361" s="3"/>
      <c r="Q361" s="1"/>
      <c r="R361" s="1"/>
      <c r="S361" s="1"/>
      <c r="T361" s="1"/>
      <c r="U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"/>
      <c r="N362" s="3"/>
      <c r="O362" s="3"/>
      <c r="P362" s="3"/>
      <c r="Q362" s="1"/>
      <c r="R362" s="1"/>
      <c r="S362" s="1"/>
      <c r="T362" s="1"/>
      <c r="U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3"/>
      <c r="N363" s="3"/>
      <c r="O363" s="3"/>
      <c r="P363" s="3"/>
      <c r="Q363" s="1"/>
      <c r="R363" s="1"/>
      <c r="S363" s="1"/>
      <c r="T363" s="1"/>
      <c r="U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3"/>
      <c r="N364" s="3"/>
      <c r="O364" s="3"/>
      <c r="P364" s="3"/>
      <c r="Q364" s="1"/>
      <c r="R364" s="1"/>
      <c r="S364" s="1"/>
      <c r="T364" s="1"/>
      <c r="U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3"/>
      <c r="N365" s="3"/>
      <c r="O365" s="3"/>
      <c r="P365" s="3"/>
      <c r="Q365" s="1"/>
      <c r="R365" s="1"/>
      <c r="S365" s="1"/>
      <c r="T365" s="1"/>
      <c r="U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3"/>
      <c r="N366" s="3"/>
      <c r="O366" s="3"/>
      <c r="P366" s="3"/>
      <c r="Q366" s="1"/>
      <c r="R366" s="1"/>
      <c r="S366" s="1"/>
      <c r="T366" s="1"/>
      <c r="U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3"/>
      <c r="N367" s="3"/>
      <c r="O367" s="3"/>
      <c r="P367" s="3"/>
      <c r="Q367" s="1"/>
      <c r="R367" s="1"/>
      <c r="S367" s="1"/>
      <c r="T367" s="1"/>
      <c r="U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3"/>
      <c r="N368" s="3"/>
      <c r="O368" s="3"/>
      <c r="P368" s="3"/>
      <c r="Q368" s="1"/>
      <c r="R368" s="1"/>
      <c r="S368" s="1"/>
      <c r="T368" s="1"/>
      <c r="U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3"/>
      <c r="N369" s="3"/>
      <c r="O369" s="3"/>
      <c r="P369" s="3"/>
      <c r="Q369" s="1"/>
      <c r="R369" s="1"/>
      <c r="S369" s="1"/>
      <c r="T369" s="1"/>
      <c r="U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3"/>
      <c r="N370" s="3"/>
      <c r="O370" s="3"/>
      <c r="P370" s="3"/>
      <c r="Q370" s="1"/>
      <c r="R370" s="1"/>
      <c r="S370" s="1"/>
      <c r="T370" s="1"/>
      <c r="U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3"/>
      <c r="N371" s="3"/>
      <c r="O371" s="3"/>
      <c r="P371" s="3"/>
      <c r="Q371" s="1"/>
      <c r="R371" s="1"/>
      <c r="S371" s="1"/>
      <c r="T371" s="1"/>
      <c r="U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3"/>
      <c r="N372" s="3"/>
      <c r="O372" s="3"/>
      <c r="P372" s="3"/>
      <c r="Q372" s="1"/>
      <c r="R372" s="1"/>
      <c r="S372" s="1"/>
      <c r="T372" s="1"/>
      <c r="U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3"/>
      <c r="N373" s="3"/>
      <c r="O373" s="3"/>
      <c r="P373" s="3"/>
      <c r="Q373" s="1"/>
      <c r="R373" s="1"/>
      <c r="S373" s="1"/>
      <c r="T373" s="1"/>
      <c r="U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3"/>
      <c r="N374" s="3"/>
      <c r="O374" s="3"/>
      <c r="P374" s="3"/>
      <c r="Q374" s="1"/>
      <c r="R374" s="1"/>
      <c r="S374" s="1"/>
      <c r="T374" s="1"/>
      <c r="U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3"/>
      <c r="N375" s="3"/>
      <c r="O375" s="3"/>
      <c r="P375" s="3"/>
      <c r="Q375" s="1"/>
      <c r="R375" s="1"/>
      <c r="S375" s="1"/>
      <c r="T375" s="1"/>
      <c r="U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3"/>
      <c r="N376" s="3"/>
      <c r="O376" s="3"/>
      <c r="P376" s="3"/>
      <c r="Q376" s="1"/>
      <c r="R376" s="1"/>
      <c r="S376" s="1"/>
      <c r="T376" s="1"/>
      <c r="U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3"/>
      <c r="N377" s="3"/>
      <c r="O377" s="3"/>
      <c r="P377" s="3"/>
      <c r="Q377" s="1"/>
      <c r="R377" s="1"/>
      <c r="S377" s="1"/>
      <c r="T377" s="1"/>
      <c r="U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3"/>
      <c r="N378" s="3"/>
      <c r="O378" s="3"/>
      <c r="P378" s="3"/>
      <c r="Q378" s="1"/>
      <c r="R378" s="1"/>
      <c r="S378" s="1"/>
      <c r="T378" s="1"/>
      <c r="U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3"/>
      <c r="N379" s="3"/>
      <c r="O379" s="3"/>
      <c r="P379" s="3"/>
      <c r="Q379" s="1"/>
      <c r="R379" s="1"/>
      <c r="S379" s="1"/>
      <c r="T379" s="1"/>
      <c r="U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3"/>
      <c r="N380" s="3"/>
      <c r="O380" s="3"/>
      <c r="P380" s="3"/>
      <c r="Q380" s="1"/>
      <c r="R380" s="1"/>
      <c r="S380" s="1"/>
      <c r="T380" s="1"/>
      <c r="U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3"/>
      <c r="N381" s="3"/>
      <c r="O381" s="3"/>
      <c r="P381" s="3"/>
      <c r="Q381" s="1"/>
      <c r="R381" s="1"/>
      <c r="S381" s="1"/>
      <c r="T381" s="1"/>
      <c r="U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3"/>
      <c r="N382" s="3"/>
      <c r="O382" s="3"/>
      <c r="P382" s="3"/>
      <c r="Q382" s="1"/>
      <c r="R382" s="1"/>
      <c r="S382" s="1"/>
      <c r="T382" s="1"/>
      <c r="U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3"/>
      <c r="N383" s="3"/>
      <c r="O383" s="3"/>
      <c r="P383" s="3"/>
      <c r="Q383" s="1"/>
      <c r="R383" s="1"/>
      <c r="S383" s="1"/>
      <c r="T383" s="1"/>
      <c r="U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3"/>
      <c r="N384" s="3"/>
      <c r="O384" s="3"/>
      <c r="P384" s="3"/>
      <c r="Q384" s="1"/>
      <c r="R384" s="1"/>
      <c r="S384" s="1"/>
      <c r="T384" s="1"/>
      <c r="U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3"/>
      <c r="N385" s="3"/>
      <c r="O385" s="3"/>
      <c r="P385" s="3"/>
      <c r="Q385" s="1"/>
      <c r="R385" s="1"/>
      <c r="S385" s="1"/>
      <c r="T385" s="1"/>
      <c r="U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3"/>
      <c r="N386" s="3"/>
      <c r="O386" s="3"/>
      <c r="P386" s="3"/>
      <c r="Q386" s="1"/>
      <c r="R386" s="1"/>
      <c r="S386" s="1"/>
      <c r="T386" s="1"/>
      <c r="U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3"/>
      <c r="N387" s="3"/>
      <c r="O387" s="3"/>
      <c r="P387" s="3"/>
      <c r="Q387" s="1"/>
      <c r="R387" s="1"/>
      <c r="S387" s="1"/>
      <c r="T387" s="1"/>
      <c r="U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3"/>
      <c r="N388" s="3"/>
      <c r="O388" s="3"/>
      <c r="P388" s="3"/>
      <c r="Q388" s="1"/>
      <c r="R388" s="1"/>
      <c r="S388" s="1"/>
      <c r="T388" s="1"/>
      <c r="U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3"/>
      <c r="N389" s="3"/>
      <c r="O389" s="3"/>
      <c r="P389" s="3"/>
      <c r="Q389" s="1"/>
      <c r="R389" s="1"/>
      <c r="S389" s="1"/>
      <c r="T389" s="1"/>
      <c r="U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3"/>
      <c r="N390" s="3"/>
      <c r="O390" s="3"/>
      <c r="P390" s="3"/>
      <c r="Q390" s="1"/>
      <c r="R390" s="1"/>
      <c r="S390" s="1"/>
      <c r="T390" s="1"/>
      <c r="U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3"/>
      <c r="N391" s="3"/>
      <c r="O391" s="3"/>
      <c r="P391" s="3"/>
      <c r="Q391" s="1"/>
      <c r="R391" s="1"/>
      <c r="S391" s="1"/>
      <c r="T391" s="1"/>
      <c r="U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3"/>
      <c r="N392" s="3"/>
      <c r="O392" s="3"/>
      <c r="P392" s="3"/>
      <c r="Q392" s="1"/>
      <c r="R392" s="1"/>
      <c r="S392" s="1"/>
      <c r="T392" s="1"/>
      <c r="U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3"/>
      <c r="N393" s="3"/>
      <c r="O393" s="3"/>
      <c r="P393" s="3"/>
      <c r="Q393" s="1"/>
      <c r="R393" s="1"/>
      <c r="S393" s="1"/>
      <c r="T393" s="1"/>
      <c r="U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3"/>
      <c r="N394" s="3"/>
      <c r="O394" s="3"/>
      <c r="P394" s="3"/>
      <c r="Q394" s="1"/>
      <c r="R394" s="1"/>
      <c r="S394" s="1"/>
      <c r="T394" s="1"/>
      <c r="U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3"/>
      <c r="N395" s="3"/>
      <c r="O395" s="3"/>
      <c r="P395" s="3"/>
      <c r="Q395" s="1"/>
      <c r="R395" s="1"/>
      <c r="S395" s="1"/>
      <c r="T395" s="1"/>
      <c r="U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3"/>
      <c r="N396" s="3"/>
      <c r="O396" s="3"/>
      <c r="P396" s="3"/>
      <c r="Q396" s="1"/>
      <c r="R396" s="1"/>
      <c r="S396" s="1"/>
      <c r="T396" s="1"/>
      <c r="U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3"/>
      <c r="N397" s="3"/>
      <c r="O397" s="3"/>
      <c r="P397" s="3"/>
      <c r="Q397" s="1"/>
      <c r="R397" s="1"/>
      <c r="S397" s="1"/>
      <c r="T397" s="1"/>
      <c r="U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3"/>
      <c r="N398" s="3"/>
      <c r="O398" s="3"/>
      <c r="P398" s="3"/>
      <c r="Q398" s="1"/>
      <c r="R398" s="1"/>
      <c r="S398" s="1"/>
      <c r="T398" s="1"/>
      <c r="U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3"/>
      <c r="N399" s="3"/>
      <c r="O399" s="3"/>
      <c r="P399" s="3"/>
      <c r="Q399" s="1"/>
      <c r="R399" s="1"/>
      <c r="S399" s="1"/>
      <c r="T399" s="1"/>
      <c r="U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3"/>
      <c r="N400" s="3"/>
      <c r="O400" s="3"/>
      <c r="P400" s="3"/>
      <c r="Q400" s="1"/>
      <c r="R400" s="1"/>
      <c r="S400" s="1"/>
      <c r="T400" s="1"/>
      <c r="U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3"/>
      <c r="N401" s="3"/>
      <c r="O401" s="3"/>
      <c r="P401" s="3"/>
      <c r="Q401" s="1"/>
      <c r="R401" s="1"/>
      <c r="S401" s="1"/>
      <c r="T401" s="1"/>
      <c r="U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3"/>
      <c r="N402" s="3"/>
      <c r="O402" s="3"/>
      <c r="P402" s="3"/>
      <c r="Q402" s="1"/>
      <c r="R402" s="1"/>
      <c r="S402" s="1"/>
      <c r="T402" s="1"/>
      <c r="U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3"/>
      <c r="N403" s="3"/>
      <c r="O403" s="3"/>
      <c r="P403" s="3"/>
      <c r="Q403" s="1"/>
      <c r="R403" s="1"/>
      <c r="S403" s="1"/>
      <c r="T403" s="1"/>
      <c r="U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3"/>
      <c r="N404" s="3"/>
      <c r="O404" s="3"/>
      <c r="P404" s="3"/>
      <c r="Q404" s="1"/>
      <c r="R404" s="1"/>
      <c r="S404" s="1"/>
      <c r="T404" s="1"/>
      <c r="U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3"/>
      <c r="N405" s="3"/>
      <c r="O405" s="3"/>
      <c r="P405" s="3"/>
      <c r="Q405" s="1"/>
      <c r="R405" s="1"/>
      <c r="S405" s="1"/>
      <c r="T405" s="1"/>
      <c r="U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3"/>
      <c r="N406" s="3"/>
      <c r="O406" s="3"/>
      <c r="P406" s="3"/>
      <c r="Q406" s="1"/>
      <c r="R406" s="1"/>
      <c r="S406" s="1"/>
      <c r="T406" s="1"/>
      <c r="U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3"/>
      <c r="N407" s="3"/>
      <c r="O407" s="3"/>
      <c r="P407" s="3"/>
      <c r="Q407" s="1"/>
      <c r="R407" s="1"/>
      <c r="S407" s="1"/>
      <c r="T407" s="1"/>
      <c r="U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3"/>
      <c r="N408" s="3"/>
      <c r="O408" s="3"/>
      <c r="P408" s="3"/>
      <c r="Q408" s="1"/>
      <c r="R408" s="1"/>
      <c r="S408" s="1"/>
      <c r="T408" s="1"/>
      <c r="U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3"/>
      <c r="N409" s="3"/>
      <c r="O409" s="3"/>
      <c r="P409" s="3"/>
      <c r="Q409" s="1"/>
      <c r="R409" s="1"/>
      <c r="S409" s="1"/>
      <c r="T409" s="1"/>
      <c r="U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3"/>
      <c r="N410" s="3"/>
      <c r="O410" s="3"/>
      <c r="P410" s="3"/>
      <c r="Q410" s="1"/>
      <c r="R410" s="1"/>
      <c r="S410" s="1"/>
      <c r="T410" s="1"/>
      <c r="U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3"/>
      <c r="N411" s="3"/>
      <c r="O411" s="3"/>
      <c r="P411" s="3"/>
      <c r="Q411" s="1"/>
      <c r="R411" s="1"/>
      <c r="S411" s="1"/>
      <c r="T411" s="1"/>
      <c r="U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3"/>
      <c r="N412" s="3"/>
      <c r="O412" s="3"/>
      <c r="P412" s="3"/>
      <c r="Q412" s="1"/>
      <c r="R412" s="1"/>
      <c r="S412" s="1"/>
      <c r="T412" s="1"/>
      <c r="U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3"/>
      <c r="N413" s="3"/>
      <c r="O413" s="3"/>
      <c r="P413" s="3"/>
      <c r="Q413" s="1"/>
      <c r="R413" s="1"/>
      <c r="S413" s="1"/>
      <c r="T413" s="1"/>
      <c r="U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3"/>
      <c r="N414" s="3"/>
      <c r="O414" s="3"/>
      <c r="P414" s="3"/>
      <c r="Q414" s="1"/>
      <c r="R414" s="1"/>
      <c r="S414" s="1"/>
      <c r="T414" s="1"/>
      <c r="U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3"/>
      <c r="N415" s="3"/>
      <c r="O415" s="3"/>
      <c r="P415" s="3"/>
      <c r="Q415" s="1"/>
      <c r="R415" s="1"/>
      <c r="S415" s="1"/>
      <c r="T415" s="1"/>
      <c r="U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3"/>
      <c r="N416" s="3"/>
      <c r="O416" s="3"/>
      <c r="P416" s="3"/>
      <c r="Q416" s="1"/>
      <c r="R416" s="1"/>
      <c r="S416" s="1"/>
      <c r="T416" s="1"/>
      <c r="U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3"/>
      <c r="N417" s="3"/>
      <c r="O417" s="3"/>
      <c r="P417" s="3"/>
      <c r="Q417" s="1"/>
      <c r="R417" s="1"/>
      <c r="S417" s="1"/>
      <c r="T417" s="1"/>
      <c r="U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3"/>
      <c r="N418" s="3"/>
      <c r="O418" s="3"/>
      <c r="P418" s="3"/>
      <c r="Q418" s="1"/>
      <c r="R418" s="1"/>
      <c r="S418" s="1"/>
      <c r="T418" s="1"/>
      <c r="U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3"/>
      <c r="N419" s="3"/>
      <c r="O419" s="3"/>
      <c r="P419" s="3"/>
      <c r="Q419" s="1"/>
      <c r="R419" s="1"/>
      <c r="S419" s="1"/>
      <c r="T419" s="1"/>
      <c r="U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3"/>
      <c r="N420" s="3"/>
      <c r="O420" s="3"/>
      <c r="P420" s="3"/>
      <c r="Q420" s="1"/>
      <c r="R420" s="1"/>
      <c r="S420" s="1"/>
      <c r="T420" s="1"/>
      <c r="U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3"/>
      <c r="N421" s="3"/>
      <c r="O421" s="3"/>
      <c r="P421" s="3"/>
      <c r="Q421" s="1"/>
      <c r="R421" s="1"/>
      <c r="S421" s="1"/>
      <c r="T421" s="1"/>
      <c r="U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3"/>
      <c r="N422" s="3"/>
      <c r="O422" s="3"/>
      <c r="P422" s="3"/>
      <c r="Q422" s="1"/>
      <c r="R422" s="1"/>
      <c r="S422" s="1"/>
      <c r="T422" s="1"/>
      <c r="U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3"/>
      <c r="N423" s="3"/>
      <c r="O423" s="3"/>
      <c r="P423" s="3"/>
      <c r="Q423" s="1"/>
      <c r="R423" s="1"/>
      <c r="S423" s="1"/>
      <c r="T423" s="1"/>
      <c r="U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3"/>
      <c r="N424" s="3"/>
      <c r="O424" s="3"/>
      <c r="P424" s="3"/>
      <c r="Q424" s="1"/>
      <c r="R424" s="1"/>
      <c r="S424" s="1"/>
      <c r="T424" s="1"/>
      <c r="U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3"/>
      <c r="N425" s="3"/>
      <c r="O425" s="3"/>
      <c r="P425" s="3"/>
      <c r="Q425" s="1"/>
      <c r="R425" s="1"/>
      <c r="S425" s="1"/>
      <c r="T425" s="1"/>
      <c r="U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3"/>
      <c r="N426" s="3"/>
      <c r="O426" s="3"/>
      <c r="P426" s="3"/>
      <c r="Q426" s="1"/>
      <c r="R426" s="1"/>
      <c r="S426" s="1"/>
      <c r="T426" s="1"/>
      <c r="U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3"/>
      <c r="N427" s="3"/>
      <c r="O427" s="3"/>
      <c r="P427" s="3"/>
      <c r="Q427" s="1"/>
      <c r="R427" s="1"/>
      <c r="S427" s="1"/>
      <c r="T427" s="1"/>
      <c r="U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3"/>
      <c r="N428" s="3"/>
      <c r="O428" s="3"/>
      <c r="P428" s="3"/>
      <c r="Q428" s="1"/>
      <c r="R428" s="1"/>
      <c r="S428" s="1"/>
      <c r="T428" s="1"/>
      <c r="U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3"/>
      <c r="N429" s="3"/>
      <c r="O429" s="3"/>
      <c r="P429" s="3"/>
      <c r="Q429" s="1"/>
      <c r="R429" s="1"/>
      <c r="S429" s="1"/>
      <c r="T429" s="1"/>
      <c r="U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3"/>
      <c r="N430" s="3"/>
      <c r="O430" s="3"/>
      <c r="P430" s="3"/>
      <c r="Q430" s="1"/>
      <c r="R430" s="1"/>
      <c r="S430" s="1"/>
      <c r="T430" s="1"/>
      <c r="U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3"/>
      <c r="N431" s="3"/>
      <c r="O431" s="3"/>
      <c r="P431" s="3"/>
      <c r="Q431" s="1"/>
      <c r="R431" s="1"/>
      <c r="S431" s="1"/>
      <c r="T431" s="1"/>
      <c r="U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"/>
      <c r="N432" s="3"/>
      <c r="O432" s="3"/>
      <c r="P432" s="3"/>
      <c r="Q432" s="1"/>
      <c r="R432" s="1"/>
      <c r="S432" s="1"/>
      <c r="T432" s="1"/>
      <c r="U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3"/>
      <c r="N433" s="3"/>
      <c r="O433" s="3"/>
      <c r="P433" s="3"/>
      <c r="Q433" s="1"/>
      <c r="R433" s="1"/>
      <c r="S433" s="1"/>
      <c r="T433" s="1"/>
      <c r="U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"/>
      <c r="N434" s="3"/>
      <c r="O434" s="3"/>
      <c r="P434" s="3"/>
      <c r="Q434" s="1"/>
      <c r="R434" s="1"/>
      <c r="S434" s="1"/>
      <c r="T434" s="1"/>
      <c r="U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3"/>
      <c r="N435" s="3"/>
      <c r="O435" s="3"/>
      <c r="P435" s="3"/>
      <c r="Q435" s="1"/>
      <c r="R435" s="1"/>
      <c r="S435" s="1"/>
      <c r="T435" s="1"/>
      <c r="U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"/>
      <c r="N436" s="3"/>
      <c r="O436" s="3"/>
      <c r="P436" s="3"/>
      <c r="Q436" s="1"/>
      <c r="R436" s="1"/>
      <c r="S436" s="1"/>
      <c r="T436" s="1"/>
      <c r="U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3"/>
      <c r="N437" s="3"/>
      <c r="O437" s="3"/>
      <c r="P437" s="3"/>
      <c r="Q437" s="1"/>
      <c r="R437" s="1"/>
      <c r="S437" s="1"/>
      <c r="T437" s="1"/>
      <c r="U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3"/>
      <c r="N438" s="3"/>
      <c r="O438" s="3"/>
      <c r="P438" s="3"/>
      <c r="Q438" s="1"/>
      <c r="R438" s="1"/>
      <c r="S438" s="1"/>
      <c r="T438" s="1"/>
      <c r="U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3"/>
      <c r="N439" s="3"/>
      <c r="O439" s="3"/>
      <c r="P439" s="3"/>
      <c r="Q439" s="1"/>
      <c r="R439" s="1"/>
      <c r="S439" s="1"/>
      <c r="T439" s="1"/>
      <c r="U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3"/>
      <c r="N440" s="3"/>
      <c r="O440" s="3"/>
      <c r="P440" s="3"/>
      <c r="Q440" s="1"/>
      <c r="R440" s="1"/>
      <c r="S440" s="1"/>
      <c r="T440" s="1"/>
      <c r="U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3"/>
      <c r="N441" s="3"/>
      <c r="O441" s="3"/>
      <c r="P441" s="3"/>
      <c r="Q441" s="1"/>
      <c r="R441" s="1"/>
      <c r="S441" s="1"/>
      <c r="T441" s="1"/>
      <c r="U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3"/>
      <c r="N442" s="3"/>
      <c r="O442" s="3"/>
      <c r="P442" s="3"/>
      <c r="Q442" s="1"/>
      <c r="R442" s="1"/>
      <c r="S442" s="1"/>
      <c r="T442" s="1"/>
      <c r="U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3"/>
      <c r="N443" s="3"/>
      <c r="O443" s="3"/>
      <c r="P443" s="3"/>
      <c r="Q443" s="1"/>
      <c r="R443" s="1"/>
      <c r="S443" s="1"/>
      <c r="T443" s="1"/>
      <c r="U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3"/>
      <c r="N444" s="3"/>
      <c r="O444" s="3"/>
      <c r="P444" s="3"/>
      <c r="Q444" s="1"/>
      <c r="R444" s="1"/>
      <c r="S444" s="1"/>
      <c r="T444" s="1"/>
      <c r="U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3"/>
      <c r="N445" s="3"/>
      <c r="O445" s="3"/>
      <c r="P445" s="3"/>
      <c r="Q445" s="1"/>
      <c r="R445" s="1"/>
      <c r="S445" s="1"/>
      <c r="T445" s="1"/>
      <c r="U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3"/>
      <c r="N446" s="3"/>
      <c r="O446" s="3"/>
      <c r="P446" s="3"/>
      <c r="Q446" s="1"/>
      <c r="R446" s="1"/>
      <c r="S446" s="1"/>
      <c r="T446" s="1"/>
      <c r="U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3"/>
      <c r="N447" s="3"/>
      <c r="O447" s="3"/>
      <c r="P447" s="3"/>
      <c r="Q447" s="1"/>
      <c r="R447" s="1"/>
      <c r="S447" s="1"/>
      <c r="T447" s="1"/>
      <c r="U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3"/>
      <c r="N448" s="3"/>
      <c r="O448" s="3"/>
      <c r="P448" s="3"/>
      <c r="Q448" s="1"/>
      <c r="R448" s="1"/>
      <c r="S448" s="1"/>
      <c r="T448" s="1"/>
      <c r="U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3"/>
      <c r="N449" s="3"/>
      <c r="O449" s="3"/>
      <c r="P449" s="3"/>
      <c r="Q449" s="1"/>
      <c r="R449" s="1"/>
      <c r="S449" s="1"/>
      <c r="T449" s="1"/>
      <c r="U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3"/>
      <c r="N450" s="3"/>
      <c r="O450" s="3"/>
      <c r="P450" s="3"/>
      <c r="Q450" s="1"/>
      <c r="R450" s="1"/>
      <c r="S450" s="1"/>
      <c r="T450" s="1"/>
      <c r="U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3"/>
      <c r="N451" s="3"/>
      <c r="O451" s="3"/>
      <c r="P451" s="3"/>
      <c r="Q451" s="1"/>
      <c r="R451" s="1"/>
      <c r="S451" s="1"/>
      <c r="T451" s="1"/>
      <c r="U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3"/>
      <c r="N452" s="3"/>
      <c r="O452" s="3"/>
      <c r="P452" s="3"/>
      <c r="Q452" s="1"/>
      <c r="R452" s="1"/>
      <c r="S452" s="1"/>
      <c r="T452" s="1"/>
      <c r="U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3"/>
      <c r="N453" s="3"/>
      <c r="O453" s="3"/>
      <c r="P453" s="3"/>
      <c r="Q453" s="1"/>
      <c r="R453" s="1"/>
      <c r="S453" s="1"/>
      <c r="T453" s="1"/>
      <c r="U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3"/>
      <c r="N454" s="3"/>
      <c r="O454" s="3"/>
      <c r="P454" s="3"/>
      <c r="Q454" s="1"/>
      <c r="R454" s="1"/>
      <c r="S454" s="1"/>
      <c r="T454" s="1"/>
      <c r="U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3"/>
      <c r="N455" s="3"/>
      <c r="O455" s="3"/>
      <c r="P455" s="3"/>
      <c r="Q455" s="1"/>
      <c r="R455" s="1"/>
      <c r="S455" s="1"/>
      <c r="T455" s="1"/>
      <c r="U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3"/>
      <c r="N456" s="3"/>
      <c r="O456" s="3"/>
      <c r="P456" s="3"/>
      <c r="Q456" s="1"/>
      <c r="R456" s="1"/>
      <c r="S456" s="1"/>
      <c r="T456" s="1"/>
      <c r="U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3"/>
      <c r="N457" s="3"/>
      <c r="O457" s="3"/>
      <c r="P457" s="3"/>
      <c r="Q457" s="1"/>
      <c r="R457" s="1"/>
      <c r="S457" s="1"/>
      <c r="T457" s="1"/>
      <c r="U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3"/>
      <c r="N458" s="3"/>
      <c r="O458" s="3"/>
      <c r="P458" s="3"/>
      <c r="Q458" s="1"/>
      <c r="R458" s="1"/>
      <c r="S458" s="1"/>
      <c r="T458" s="1"/>
      <c r="U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3"/>
      <c r="N459" s="3"/>
      <c r="O459" s="3"/>
      <c r="P459" s="3"/>
      <c r="Q459" s="1"/>
      <c r="R459" s="1"/>
      <c r="S459" s="1"/>
      <c r="T459" s="1"/>
      <c r="U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3"/>
      <c r="N460" s="3"/>
      <c r="O460" s="3"/>
      <c r="P460" s="3"/>
      <c r="Q460" s="1"/>
      <c r="R460" s="1"/>
      <c r="S460" s="1"/>
      <c r="T460" s="1"/>
      <c r="U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3"/>
      <c r="N461" s="3"/>
      <c r="O461" s="3"/>
      <c r="P461" s="3"/>
      <c r="Q461" s="1"/>
      <c r="R461" s="1"/>
      <c r="S461" s="1"/>
      <c r="T461" s="1"/>
      <c r="U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3"/>
      <c r="N462" s="3"/>
      <c r="O462" s="3"/>
      <c r="P462" s="3"/>
      <c r="Q462" s="1"/>
      <c r="R462" s="1"/>
      <c r="S462" s="1"/>
      <c r="T462" s="1"/>
      <c r="U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3"/>
      <c r="N463" s="3"/>
      <c r="O463" s="3"/>
      <c r="P463" s="3"/>
      <c r="Q463" s="1"/>
      <c r="R463" s="1"/>
      <c r="S463" s="1"/>
      <c r="T463" s="1"/>
      <c r="U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3"/>
      <c r="N464" s="3"/>
      <c r="O464" s="3"/>
      <c r="P464" s="3"/>
      <c r="Q464" s="1"/>
      <c r="R464" s="1"/>
      <c r="S464" s="1"/>
      <c r="T464" s="1"/>
      <c r="U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"/>
      <c r="N465" s="3"/>
      <c r="O465" s="3"/>
      <c r="P465" s="3"/>
      <c r="Q465" s="1"/>
      <c r="R465" s="1"/>
      <c r="S465" s="1"/>
      <c r="T465" s="1"/>
      <c r="U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3"/>
      <c r="N466" s="3"/>
      <c r="O466" s="3"/>
      <c r="P466" s="3"/>
      <c r="Q466" s="1"/>
      <c r="R466" s="1"/>
      <c r="S466" s="1"/>
      <c r="T466" s="1"/>
      <c r="U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"/>
      <c r="N467" s="3"/>
      <c r="O467" s="3"/>
      <c r="P467" s="3"/>
      <c r="Q467" s="1"/>
      <c r="R467" s="1"/>
      <c r="S467" s="1"/>
      <c r="T467" s="1"/>
      <c r="U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3"/>
      <c r="N468" s="3"/>
      <c r="O468" s="3"/>
      <c r="P468" s="3"/>
      <c r="Q468" s="1"/>
      <c r="R468" s="1"/>
      <c r="S468" s="1"/>
      <c r="T468" s="1"/>
      <c r="U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"/>
      <c r="N469" s="3"/>
      <c r="O469" s="3"/>
      <c r="P469" s="3"/>
      <c r="Q469" s="1"/>
      <c r="R469" s="1"/>
      <c r="S469" s="1"/>
      <c r="T469" s="1"/>
      <c r="U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3"/>
      <c r="N470" s="3"/>
      <c r="O470" s="3"/>
      <c r="P470" s="3"/>
      <c r="Q470" s="1"/>
      <c r="R470" s="1"/>
      <c r="S470" s="1"/>
      <c r="T470" s="1"/>
      <c r="U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3"/>
      <c r="N471" s="3"/>
      <c r="O471" s="3"/>
      <c r="P471" s="3"/>
      <c r="Q471" s="1"/>
      <c r="R471" s="1"/>
      <c r="S471" s="1"/>
      <c r="T471" s="1"/>
      <c r="U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3"/>
      <c r="N472" s="3"/>
      <c r="O472" s="3"/>
      <c r="P472" s="3"/>
      <c r="Q472" s="1"/>
      <c r="R472" s="1"/>
      <c r="S472" s="1"/>
      <c r="T472" s="1"/>
      <c r="U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3"/>
      <c r="N473" s="3"/>
      <c r="O473" s="3"/>
      <c r="P473" s="3"/>
      <c r="Q473" s="1"/>
      <c r="R473" s="1"/>
      <c r="S473" s="1"/>
      <c r="T473" s="1"/>
      <c r="U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3"/>
      <c r="N474" s="3"/>
      <c r="O474" s="3"/>
      <c r="P474" s="3"/>
      <c r="Q474" s="1"/>
      <c r="R474" s="1"/>
      <c r="S474" s="1"/>
      <c r="T474" s="1"/>
      <c r="U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3"/>
      <c r="N475" s="3"/>
      <c r="O475" s="3"/>
      <c r="P475" s="3"/>
      <c r="Q475" s="1"/>
      <c r="R475" s="1"/>
      <c r="S475" s="1"/>
      <c r="T475" s="1"/>
      <c r="U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3"/>
      <c r="N476" s="3"/>
      <c r="O476" s="3"/>
      <c r="P476" s="3"/>
      <c r="Q476" s="1"/>
      <c r="R476" s="1"/>
      <c r="S476" s="1"/>
      <c r="T476" s="1"/>
      <c r="U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3"/>
      <c r="N477" s="3"/>
      <c r="O477" s="3"/>
      <c r="P477" s="3"/>
      <c r="Q477" s="1"/>
      <c r="R477" s="1"/>
      <c r="S477" s="1"/>
      <c r="T477" s="1"/>
      <c r="U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3"/>
      <c r="N478" s="3"/>
      <c r="O478" s="3"/>
      <c r="P478" s="3"/>
      <c r="Q478" s="1"/>
      <c r="R478" s="1"/>
      <c r="S478" s="1"/>
      <c r="T478" s="1"/>
      <c r="U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3"/>
      <c r="N479" s="3"/>
      <c r="O479" s="3"/>
      <c r="P479" s="3"/>
      <c r="Q479" s="1"/>
      <c r="R479" s="1"/>
      <c r="S479" s="1"/>
      <c r="T479" s="1"/>
      <c r="U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3"/>
      <c r="N480" s="3"/>
      <c r="O480" s="3"/>
      <c r="P480" s="3"/>
      <c r="Q480" s="1"/>
      <c r="R480" s="1"/>
      <c r="S480" s="1"/>
      <c r="T480" s="1"/>
      <c r="U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3"/>
      <c r="N481" s="3"/>
      <c r="O481" s="3"/>
      <c r="P481" s="3"/>
      <c r="Q481" s="1"/>
      <c r="R481" s="1"/>
      <c r="S481" s="1"/>
      <c r="T481" s="1"/>
      <c r="U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3"/>
      <c r="N482" s="3"/>
      <c r="O482" s="3"/>
      <c r="P482" s="3"/>
      <c r="Q482" s="1"/>
      <c r="R482" s="1"/>
      <c r="S482" s="1"/>
      <c r="T482" s="1"/>
      <c r="U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3"/>
      <c r="N483" s="3"/>
      <c r="O483" s="3"/>
      <c r="P483" s="3"/>
      <c r="Q483" s="1"/>
      <c r="R483" s="1"/>
      <c r="S483" s="1"/>
      <c r="T483" s="1"/>
      <c r="U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3"/>
      <c r="N484" s="3"/>
      <c r="O484" s="3"/>
      <c r="P484" s="3"/>
      <c r="Q484" s="1"/>
      <c r="R484" s="1"/>
      <c r="S484" s="1"/>
      <c r="T484" s="1"/>
      <c r="U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3"/>
      <c r="N485" s="3"/>
      <c r="O485" s="3"/>
      <c r="P485" s="3"/>
      <c r="Q485" s="1"/>
      <c r="R485" s="1"/>
      <c r="S485" s="1"/>
      <c r="T485" s="1"/>
      <c r="U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3"/>
      <c r="N486" s="3"/>
      <c r="O486" s="3"/>
      <c r="P486" s="3"/>
      <c r="Q486" s="1"/>
      <c r="R486" s="1"/>
      <c r="S486" s="1"/>
      <c r="T486" s="1"/>
      <c r="U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3"/>
      <c r="N487" s="3"/>
      <c r="O487" s="3"/>
      <c r="P487" s="3"/>
      <c r="Q487" s="1"/>
      <c r="R487" s="1"/>
      <c r="S487" s="1"/>
      <c r="T487" s="1"/>
      <c r="U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3"/>
      <c r="N488" s="3"/>
      <c r="O488" s="3"/>
      <c r="P488" s="3"/>
      <c r="Q488" s="1"/>
      <c r="R488" s="1"/>
      <c r="S488" s="1"/>
      <c r="T488" s="1"/>
      <c r="U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3"/>
      <c r="N489" s="3"/>
      <c r="O489" s="3"/>
      <c r="P489" s="3"/>
      <c r="Q489" s="1"/>
      <c r="R489" s="1"/>
      <c r="S489" s="1"/>
      <c r="T489" s="1"/>
      <c r="U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3"/>
      <c r="N490" s="3"/>
      <c r="O490" s="3"/>
      <c r="P490" s="3"/>
      <c r="Q490" s="1"/>
      <c r="R490" s="1"/>
      <c r="S490" s="1"/>
      <c r="T490" s="1"/>
      <c r="U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3"/>
      <c r="N491" s="3"/>
      <c r="O491" s="3"/>
      <c r="P491" s="3"/>
      <c r="Q491" s="1"/>
      <c r="R491" s="1"/>
      <c r="S491" s="1"/>
      <c r="T491" s="1"/>
      <c r="U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3"/>
      <c r="N492" s="3"/>
      <c r="O492" s="3"/>
      <c r="P492" s="3"/>
      <c r="Q492" s="1"/>
      <c r="R492" s="1"/>
      <c r="S492" s="1"/>
      <c r="T492" s="1"/>
      <c r="U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3"/>
      <c r="N493" s="3"/>
      <c r="O493" s="3"/>
      <c r="P493" s="3"/>
      <c r="Q493" s="1"/>
      <c r="R493" s="1"/>
      <c r="S493" s="1"/>
      <c r="T493" s="1"/>
      <c r="U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3"/>
      <c r="N494" s="3"/>
      <c r="O494" s="3"/>
      <c r="P494" s="3"/>
      <c r="Q494" s="1"/>
      <c r="R494" s="1"/>
      <c r="S494" s="1"/>
      <c r="T494" s="1"/>
      <c r="U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3"/>
      <c r="N495" s="3"/>
      <c r="O495" s="3"/>
      <c r="P495" s="3"/>
      <c r="Q495" s="1"/>
      <c r="R495" s="1"/>
      <c r="S495" s="1"/>
      <c r="T495" s="1"/>
      <c r="U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3"/>
      <c r="N496" s="3"/>
      <c r="O496" s="3"/>
      <c r="P496" s="3"/>
      <c r="Q496" s="1"/>
      <c r="R496" s="1"/>
      <c r="S496" s="1"/>
      <c r="T496" s="1"/>
      <c r="U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3"/>
      <c r="N497" s="3"/>
      <c r="O497" s="3"/>
      <c r="P497" s="3"/>
      <c r="Q497" s="1"/>
      <c r="R497" s="1"/>
      <c r="S497" s="1"/>
      <c r="T497" s="1"/>
      <c r="U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3"/>
      <c r="N498" s="3"/>
      <c r="O498" s="3"/>
      <c r="P498" s="3"/>
      <c r="Q498" s="1"/>
      <c r="R498" s="1"/>
      <c r="S498" s="1"/>
      <c r="T498" s="1"/>
      <c r="U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3"/>
      <c r="N499" s="3"/>
      <c r="O499" s="3"/>
      <c r="P499" s="3"/>
      <c r="Q499" s="1"/>
      <c r="R499" s="1"/>
      <c r="S499" s="1"/>
      <c r="T499" s="1"/>
      <c r="U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3"/>
      <c r="N500" s="3"/>
      <c r="O500" s="3"/>
      <c r="P500" s="3"/>
      <c r="Q500" s="1"/>
      <c r="R500" s="1"/>
      <c r="S500" s="1"/>
      <c r="T500" s="1"/>
      <c r="U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3"/>
      <c r="N501" s="3"/>
      <c r="O501" s="3"/>
      <c r="P501" s="3"/>
      <c r="Q501" s="1"/>
      <c r="R501" s="1"/>
      <c r="S501" s="1"/>
      <c r="T501" s="1"/>
      <c r="U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3"/>
      <c r="N502" s="3"/>
      <c r="O502" s="3"/>
      <c r="P502" s="3"/>
      <c r="Q502" s="1"/>
      <c r="R502" s="1"/>
      <c r="S502" s="1"/>
      <c r="T502" s="1"/>
      <c r="U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3"/>
      <c r="N503" s="3"/>
      <c r="O503" s="3"/>
      <c r="P503" s="3"/>
      <c r="Q503" s="1"/>
      <c r="R503" s="1"/>
      <c r="S503" s="1"/>
      <c r="T503" s="1"/>
      <c r="U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3"/>
      <c r="N504" s="3"/>
      <c r="O504" s="3"/>
      <c r="P504" s="3"/>
      <c r="Q504" s="1"/>
      <c r="R504" s="1"/>
      <c r="S504" s="1"/>
      <c r="T504" s="1"/>
      <c r="U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3"/>
      <c r="N505" s="3"/>
      <c r="O505" s="3"/>
      <c r="P505" s="3"/>
      <c r="Q505" s="1"/>
      <c r="R505" s="1"/>
      <c r="S505" s="1"/>
      <c r="T505" s="1"/>
      <c r="U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3"/>
      <c r="N506" s="3"/>
      <c r="O506" s="3"/>
      <c r="P506" s="3"/>
      <c r="Q506" s="1"/>
      <c r="R506" s="1"/>
      <c r="S506" s="1"/>
      <c r="T506" s="1"/>
      <c r="U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"/>
      <c r="N507" s="3"/>
      <c r="O507" s="3"/>
      <c r="P507" s="3"/>
      <c r="Q507" s="1"/>
      <c r="R507" s="1"/>
      <c r="S507" s="1"/>
      <c r="T507" s="1"/>
      <c r="U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3"/>
      <c r="N508" s="3"/>
      <c r="O508" s="3"/>
      <c r="P508" s="3"/>
      <c r="Q508" s="1"/>
      <c r="R508" s="1"/>
      <c r="S508" s="1"/>
      <c r="T508" s="1"/>
      <c r="U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"/>
      <c r="N509" s="3"/>
      <c r="O509" s="3"/>
      <c r="P509" s="3"/>
      <c r="Q509" s="1"/>
      <c r="R509" s="1"/>
      <c r="S509" s="1"/>
      <c r="T509" s="1"/>
      <c r="U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3"/>
      <c r="N510" s="3"/>
      <c r="O510" s="3"/>
      <c r="P510" s="3"/>
      <c r="Q510" s="1"/>
      <c r="R510" s="1"/>
      <c r="S510" s="1"/>
      <c r="T510" s="1"/>
      <c r="U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"/>
      <c r="N511" s="3"/>
      <c r="O511" s="3"/>
      <c r="P511" s="3"/>
      <c r="Q511" s="1"/>
      <c r="R511" s="1"/>
      <c r="S511" s="1"/>
      <c r="T511" s="1"/>
      <c r="U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3"/>
      <c r="N512" s="3"/>
      <c r="O512" s="3"/>
      <c r="P512" s="3"/>
      <c r="Q512" s="1"/>
      <c r="R512" s="1"/>
      <c r="S512" s="1"/>
      <c r="T512" s="1"/>
      <c r="U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3"/>
      <c r="N513" s="3"/>
      <c r="O513" s="3"/>
      <c r="P513" s="3"/>
      <c r="Q513" s="1"/>
      <c r="R513" s="1"/>
      <c r="S513" s="1"/>
      <c r="T513" s="1"/>
      <c r="U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3"/>
      <c r="N514" s="3"/>
      <c r="O514" s="3"/>
      <c r="P514" s="3"/>
      <c r="Q514" s="1"/>
      <c r="R514" s="1"/>
      <c r="S514" s="1"/>
      <c r="T514" s="1"/>
      <c r="U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3"/>
      <c r="N515" s="3"/>
      <c r="O515" s="3"/>
      <c r="P515" s="3"/>
      <c r="Q515" s="1"/>
      <c r="R515" s="1"/>
      <c r="S515" s="1"/>
      <c r="T515" s="1"/>
      <c r="U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3"/>
      <c r="N516" s="3"/>
      <c r="O516" s="3"/>
      <c r="P516" s="3"/>
      <c r="Q516" s="1"/>
      <c r="R516" s="1"/>
      <c r="S516" s="1"/>
      <c r="T516" s="1"/>
      <c r="U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3"/>
      <c r="N517" s="3"/>
      <c r="O517" s="3"/>
      <c r="P517" s="3"/>
      <c r="Q517" s="1"/>
      <c r="R517" s="1"/>
      <c r="S517" s="1"/>
      <c r="T517" s="1"/>
      <c r="U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3"/>
      <c r="N518" s="3"/>
      <c r="O518" s="3"/>
      <c r="P518" s="3"/>
      <c r="Q518" s="1"/>
      <c r="R518" s="1"/>
      <c r="S518" s="1"/>
      <c r="T518" s="1"/>
      <c r="U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3"/>
      <c r="N519" s="3"/>
      <c r="O519" s="3"/>
      <c r="P519" s="3"/>
      <c r="Q519" s="1"/>
      <c r="R519" s="1"/>
      <c r="S519" s="1"/>
      <c r="T519" s="1"/>
      <c r="U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3"/>
      <c r="N520" s="3"/>
      <c r="O520" s="3"/>
      <c r="P520" s="3"/>
      <c r="Q520" s="1"/>
      <c r="R520" s="1"/>
      <c r="S520" s="1"/>
      <c r="T520" s="1"/>
      <c r="U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3"/>
      <c r="N521" s="3"/>
      <c r="O521" s="3"/>
      <c r="P521" s="3"/>
      <c r="Q521" s="1"/>
      <c r="R521" s="1"/>
      <c r="S521" s="1"/>
      <c r="T521" s="1"/>
      <c r="U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3"/>
      <c r="N522" s="3"/>
      <c r="O522" s="3"/>
      <c r="P522" s="3"/>
      <c r="Q522" s="1"/>
      <c r="R522" s="1"/>
      <c r="S522" s="1"/>
      <c r="T522" s="1"/>
      <c r="U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3"/>
      <c r="N523" s="3"/>
      <c r="O523" s="3"/>
      <c r="P523" s="3"/>
      <c r="Q523" s="1"/>
      <c r="R523" s="1"/>
      <c r="S523" s="1"/>
      <c r="T523" s="1"/>
      <c r="U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3"/>
      <c r="N524" s="3"/>
      <c r="O524" s="3"/>
      <c r="P524" s="3"/>
      <c r="Q524" s="1"/>
      <c r="R524" s="1"/>
      <c r="S524" s="1"/>
      <c r="T524" s="1"/>
      <c r="U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3"/>
      <c r="N525" s="3"/>
      <c r="O525" s="3"/>
      <c r="P525" s="3"/>
      <c r="Q525" s="1"/>
      <c r="R525" s="1"/>
      <c r="S525" s="1"/>
      <c r="T525" s="1"/>
      <c r="U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3"/>
      <c r="N526" s="3"/>
      <c r="O526" s="3"/>
      <c r="P526" s="3"/>
      <c r="Q526" s="1"/>
      <c r="R526" s="1"/>
      <c r="S526" s="1"/>
      <c r="T526" s="1"/>
      <c r="U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3"/>
      <c r="N527" s="3"/>
      <c r="O527" s="3"/>
      <c r="P527" s="3"/>
      <c r="Q527" s="1"/>
      <c r="R527" s="1"/>
      <c r="S527" s="1"/>
      <c r="T527" s="1"/>
      <c r="U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3"/>
      <c r="N528" s="3"/>
      <c r="O528" s="3"/>
      <c r="P528" s="3"/>
      <c r="Q528" s="1"/>
      <c r="R528" s="1"/>
      <c r="S528" s="1"/>
      <c r="T528" s="1"/>
      <c r="U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3"/>
      <c r="N529" s="3"/>
      <c r="O529" s="3"/>
      <c r="P529" s="3"/>
      <c r="Q529" s="1"/>
      <c r="R529" s="1"/>
      <c r="S529" s="1"/>
      <c r="T529" s="1"/>
      <c r="U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3"/>
      <c r="N530" s="3"/>
      <c r="O530" s="3"/>
      <c r="P530" s="3"/>
      <c r="Q530" s="1"/>
      <c r="R530" s="1"/>
      <c r="S530" s="1"/>
      <c r="T530" s="1"/>
      <c r="U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3"/>
      <c r="N531" s="3"/>
      <c r="O531" s="3"/>
      <c r="P531" s="3"/>
      <c r="Q531" s="1"/>
      <c r="R531" s="1"/>
      <c r="S531" s="1"/>
      <c r="T531" s="1"/>
      <c r="U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3"/>
      <c r="N532" s="3"/>
      <c r="O532" s="3"/>
      <c r="P532" s="3"/>
      <c r="Q532" s="1"/>
      <c r="R532" s="1"/>
      <c r="S532" s="1"/>
      <c r="T532" s="1"/>
      <c r="U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3"/>
      <c r="N533" s="3"/>
      <c r="O533" s="3"/>
      <c r="P533" s="3"/>
      <c r="Q533" s="1"/>
      <c r="R533" s="1"/>
      <c r="S533" s="1"/>
      <c r="T533" s="1"/>
      <c r="U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3"/>
      <c r="N534" s="3"/>
      <c r="O534" s="3"/>
      <c r="P534" s="3"/>
      <c r="Q534" s="1"/>
      <c r="R534" s="1"/>
      <c r="S534" s="1"/>
      <c r="T534" s="1"/>
      <c r="U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3"/>
      <c r="N535" s="3"/>
      <c r="O535" s="3"/>
      <c r="P535" s="3"/>
      <c r="Q535" s="1"/>
      <c r="R535" s="1"/>
      <c r="S535" s="1"/>
      <c r="T535" s="1"/>
      <c r="U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3"/>
      <c r="N536" s="3"/>
      <c r="O536" s="3"/>
      <c r="P536" s="3"/>
      <c r="Q536" s="1"/>
      <c r="R536" s="1"/>
      <c r="S536" s="1"/>
      <c r="T536" s="1"/>
      <c r="U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3"/>
      <c r="N537" s="3"/>
      <c r="O537" s="3"/>
      <c r="P537" s="3"/>
      <c r="Q537" s="1"/>
      <c r="R537" s="1"/>
      <c r="S537" s="1"/>
      <c r="T537" s="1"/>
      <c r="U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3"/>
      <c r="N538" s="3"/>
      <c r="O538" s="3"/>
      <c r="P538" s="3"/>
      <c r="Q538" s="1"/>
      <c r="R538" s="1"/>
      <c r="S538" s="1"/>
      <c r="T538" s="1"/>
      <c r="U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3"/>
      <c r="N539" s="3"/>
      <c r="O539" s="3"/>
      <c r="P539" s="3"/>
      <c r="Q539" s="1"/>
      <c r="R539" s="1"/>
      <c r="S539" s="1"/>
      <c r="T539" s="1"/>
      <c r="U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3"/>
      <c r="N540" s="3"/>
      <c r="O540" s="3"/>
      <c r="P540" s="3"/>
      <c r="Q540" s="1"/>
      <c r="R540" s="1"/>
      <c r="S540" s="1"/>
      <c r="T540" s="1"/>
      <c r="U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3"/>
      <c r="N541" s="3"/>
      <c r="O541" s="3"/>
      <c r="P541" s="3"/>
      <c r="Q541" s="1"/>
      <c r="R541" s="1"/>
      <c r="S541" s="1"/>
      <c r="T541" s="1"/>
      <c r="U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3"/>
      <c r="N542" s="3"/>
      <c r="O542" s="3"/>
      <c r="P542" s="3"/>
      <c r="Q542" s="1"/>
      <c r="R542" s="1"/>
      <c r="S542" s="1"/>
      <c r="T542" s="1"/>
      <c r="U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3"/>
      <c r="N543" s="3"/>
      <c r="O543" s="3"/>
      <c r="P543" s="3"/>
      <c r="Q543" s="1"/>
      <c r="R543" s="1"/>
      <c r="S543" s="1"/>
      <c r="T543" s="1"/>
      <c r="U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3"/>
      <c r="N544" s="3"/>
      <c r="O544" s="3"/>
      <c r="P544" s="3"/>
      <c r="Q544" s="1"/>
      <c r="R544" s="1"/>
      <c r="S544" s="1"/>
      <c r="T544" s="1"/>
      <c r="U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3"/>
      <c r="N545" s="3"/>
      <c r="O545" s="3"/>
      <c r="P545" s="3"/>
      <c r="Q545" s="1"/>
      <c r="R545" s="1"/>
      <c r="S545" s="1"/>
      <c r="T545" s="1"/>
      <c r="U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3"/>
      <c r="N546" s="3"/>
      <c r="O546" s="3"/>
      <c r="P546" s="3"/>
      <c r="Q546" s="1"/>
      <c r="R546" s="1"/>
      <c r="S546" s="1"/>
      <c r="T546" s="1"/>
      <c r="U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3"/>
      <c r="N547" s="3"/>
      <c r="O547" s="3"/>
      <c r="P547" s="3"/>
      <c r="Q547" s="1"/>
      <c r="R547" s="1"/>
      <c r="S547" s="1"/>
      <c r="T547" s="1"/>
      <c r="U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3"/>
      <c r="N548" s="3"/>
      <c r="O548" s="3"/>
      <c r="P548" s="3"/>
      <c r="Q548" s="1"/>
      <c r="R548" s="1"/>
      <c r="S548" s="1"/>
      <c r="T548" s="1"/>
      <c r="U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3"/>
      <c r="N549" s="3"/>
      <c r="O549" s="3"/>
      <c r="P549" s="3"/>
      <c r="Q549" s="1"/>
      <c r="R549" s="1"/>
      <c r="S549" s="1"/>
      <c r="T549" s="1"/>
      <c r="U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3"/>
      <c r="N550" s="3"/>
      <c r="O550" s="3"/>
      <c r="P550" s="3"/>
      <c r="Q550" s="1"/>
      <c r="R550" s="1"/>
      <c r="S550" s="1"/>
      <c r="T550" s="1"/>
      <c r="U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3"/>
      <c r="N551" s="3"/>
      <c r="O551" s="3"/>
      <c r="P551" s="3"/>
      <c r="Q551" s="1"/>
      <c r="R551" s="1"/>
      <c r="S551" s="1"/>
      <c r="T551" s="1"/>
      <c r="U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3"/>
      <c r="N552" s="3"/>
      <c r="O552" s="3"/>
      <c r="P552" s="3"/>
      <c r="Q552" s="1"/>
      <c r="R552" s="1"/>
      <c r="S552" s="1"/>
      <c r="T552" s="1"/>
      <c r="U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3"/>
      <c r="N553" s="3"/>
      <c r="O553" s="3"/>
      <c r="P553" s="3"/>
      <c r="Q553" s="1"/>
      <c r="R553" s="1"/>
      <c r="S553" s="1"/>
      <c r="T553" s="1"/>
      <c r="U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3"/>
      <c r="N554" s="3"/>
      <c r="O554" s="3"/>
      <c r="P554" s="3"/>
      <c r="Q554" s="1"/>
      <c r="R554" s="1"/>
      <c r="S554" s="1"/>
      <c r="T554" s="1"/>
      <c r="U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3"/>
      <c r="N555" s="3"/>
      <c r="O555" s="3"/>
      <c r="P555" s="3"/>
      <c r="Q555" s="1"/>
      <c r="R555" s="1"/>
      <c r="S555" s="1"/>
      <c r="T555" s="1"/>
      <c r="U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3"/>
      <c r="N556" s="3"/>
      <c r="O556" s="3"/>
      <c r="P556" s="3"/>
      <c r="Q556" s="1"/>
      <c r="R556" s="1"/>
      <c r="S556" s="1"/>
      <c r="T556" s="1"/>
      <c r="U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3"/>
      <c r="N557" s="3"/>
      <c r="O557" s="3"/>
      <c r="P557" s="3"/>
      <c r="Q557" s="1"/>
      <c r="R557" s="1"/>
      <c r="S557" s="1"/>
      <c r="T557" s="1"/>
      <c r="U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3"/>
      <c r="N558" s="3"/>
      <c r="O558" s="3"/>
      <c r="P558" s="3"/>
      <c r="Q558" s="1"/>
      <c r="R558" s="1"/>
      <c r="S558" s="1"/>
      <c r="T558" s="1"/>
      <c r="U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3"/>
      <c r="N559" s="3"/>
      <c r="O559" s="3"/>
      <c r="P559" s="3"/>
      <c r="Q559" s="1"/>
      <c r="R559" s="1"/>
      <c r="S559" s="1"/>
      <c r="T559" s="1"/>
      <c r="U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3"/>
      <c r="N560" s="3"/>
      <c r="O560" s="3"/>
      <c r="P560" s="3"/>
      <c r="Q560" s="1"/>
      <c r="R560" s="1"/>
      <c r="S560" s="1"/>
      <c r="T560" s="1"/>
      <c r="U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3"/>
      <c r="N561" s="3"/>
      <c r="O561" s="3"/>
      <c r="P561" s="3"/>
      <c r="Q561" s="1"/>
      <c r="R561" s="1"/>
      <c r="S561" s="1"/>
      <c r="T561" s="1"/>
      <c r="U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3"/>
      <c r="N562" s="3"/>
      <c r="O562" s="3"/>
      <c r="P562" s="3"/>
      <c r="Q562" s="1"/>
      <c r="R562" s="1"/>
      <c r="S562" s="1"/>
      <c r="T562" s="1"/>
      <c r="U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3"/>
      <c r="N563" s="3"/>
      <c r="O563" s="3"/>
      <c r="P563" s="3"/>
      <c r="Q563" s="1"/>
      <c r="R563" s="1"/>
      <c r="S563" s="1"/>
      <c r="T563" s="1"/>
      <c r="U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3"/>
      <c r="N564" s="3"/>
      <c r="O564" s="3"/>
      <c r="P564" s="3"/>
      <c r="Q564" s="1"/>
      <c r="R564" s="1"/>
      <c r="S564" s="1"/>
      <c r="T564" s="1"/>
      <c r="U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3"/>
      <c r="N565" s="3"/>
      <c r="O565" s="3"/>
      <c r="P565" s="3"/>
      <c r="Q565" s="1"/>
      <c r="R565" s="1"/>
      <c r="S565" s="1"/>
      <c r="T565" s="1"/>
      <c r="U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3"/>
      <c r="N566" s="3"/>
      <c r="O566" s="3"/>
      <c r="P566" s="3"/>
      <c r="Q566" s="1"/>
      <c r="R566" s="1"/>
      <c r="S566" s="1"/>
      <c r="T566" s="1"/>
      <c r="U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3"/>
      <c r="N567" s="3"/>
      <c r="O567" s="3"/>
      <c r="P567" s="3"/>
      <c r="Q567" s="1"/>
      <c r="R567" s="1"/>
      <c r="S567" s="1"/>
      <c r="T567" s="1"/>
      <c r="U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3"/>
      <c r="N568" s="3"/>
      <c r="O568" s="3"/>
      <c r="P568" s="3"/>
      <c r="Q568" s="1"/>
      <c r="R568" s="1"/>
      <c r="S568" s="1"/>
      <c r="T568" s="1"/>
      <c r="U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3"/>
      <c r="N569" s="3"/>
      <c r="O569" s="3"/>
      <c r="P569" s="3"/>
      <c r="Q569" s="1"/>
      <c r="R569" s="1"/>
      <c r="S569" s="1"/>
      <c r="T569" s="1"/>
      <c r="U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3"/>
      <c r="N570" s="3"/>
      <c r="O570" s="3"/>
      <c r="P570" s="3"/>
      <c r="Q570" s="1"/>
      <c r="R570" s="1"/>
      <c r="S570" s="1"/>
      <c r="T570" s="1"/>
      <c r="U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3"/>
      <c r="N571" s="3"/>
      <c r="O571" s="3"/>
      <c r="P571" s="3"/>
      <c r="Q571" s="1"/>
      <c r="R571" s="1"/>
      <c r="S571" s="1"/>
      <c r="T571" s="1"/>
      <c r="U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3"/>
      <c r="N572" s="3"/>
      <c r="O572" s="3"/>
      <c r="P572" s="3"/>
      <c r="Q572" s="1"/>
      <c r="R572" s="1"/>
      <c r="S572" s="1"/>
      <c r="T572" s="1"/>
      <c r="U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3"/>
      <c r="N573" s="3"/>
      <c r="O573" s="3"/>
      <c r="P573" s="3"/>
      <c r="Q573" s="1"/>
      <c r="R573" s="1"/>
      <c r="S573" s="1"/>
      <c r="T573" s="1"/>
      <c r="U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3"/>
      <c r="N574" s="3"/>
      <c r="O574" s="3"/>
      <c r="P574" s="3"/>
      <c r="Q574" s="1"/>
      <c r="R574" s="1"/>
      <c r="S574" s="1"/>
      <c r="T574" s="1"/>
      <c r="U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3"/>
      <c r="N575" s="3"/>
      <c r="O575" s="3"/>
      <c r="P575" s="3"/>
      <c r="Q575" s="1"/>
      <c r="R575" s="1"/>
      <c r="S575" s="1"/>
      <c r="T575" s="1"/>
      <c r="U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3"/>
      <c r="N576" s="3"/>
      <c r="O576" s="3"/>
      <c r="P576" s="3"/>
      <c r="Q576" s="1"/>
      <c r="R576" s="1"/>
      <c r="S576" s="1"/>
      <c r="T576" s="1"/>
      <c r="U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3"/>
      <c r="N577" s="3"/>
      <c r="O577" s="3"/>
      <c r="P577" s="3"/>
      <c r="Q577" s="1"/>
      <c r="R577" s="1"/>
      <c r="S577" s="1"/>
      <c r="T577" s="1"/>
      <c r="U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3"/>
      <c r="N578" s="3"/>
      <c r="O578" s="3"/>
      <c r="P578" s="3"/>
      <c r="Q578" s="1"/>
      <c r="R578" s="1"/>
      <c r="S578" s="1"/>
      <c r="T578" s="1"/>
      <c r="U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3"/>
      <c r="N579" s="3"/>
      <c r="O579" s="3"/>
      <c r="P579" s="3"/>
      <c r="Q579" s="1"/>
      <c r="R579" s="1"/>
      <c r="S579" s="1"/>
      <c r="T579" s="1"/>
      <c r="U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3"/>
      <c r="N580" s="3"/>
      <c r="O580" s="3"/>
      <c r="P580" s="3"/>
      <c r="Q580" s="1"/>
      <c r="R580" s="1"/>
      <c r="S580" s="1"/>
      <c r="T580" s="1"/>
      <c r="U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3"/>
      <c r="N581" s="3"/>
      <c r="O581" s="3"/>
      <c r="P581" s="3"/>
      <c r="Q581" s="1"/>
      <c r="R581" s="1"/>
      <c r="S581" s="1"/>
      <c r="T581" s="1"/>
      <c r="U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3"/>
      <c r="N582" s="3"/>
      <c r="O582" s="3"/>
      <c r="P582" s="3"/>
      <c r="Q582" s="1"/>
      <c r="R582" s="1"/>
      <c r="S582" s="1"/>
      <c r="T582" s="1"/>
      <c r="U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3"/>
      <c r="N583" s="3"/>
      <c r="O583" s="3"/>
      <c r="P583" s="3"/>
      <c r="Q583" s="1"/>
      <c r="R583" s="1"/>
      <c r="S583" s="1"/>
      <c r="T583" s="1"/>
      <c r="U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3"/>
      <c r="N584" s="3"/>
      <c r="O584" s="3"/>
      <c r="P584" s="3"/>
      <c r="Q584" s="1"/>
      <c r="R584" s="1"/>
      <c r="S584" s="1"/>
      <c r="T584" s="1"/>
      <c r="U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3"/>
      <c r="N585" s="3"/>
      <c r="O585" s="3"/>
      <c r="P585" s="3"/>
      <c r="Q585" s="1"/>
      <c r="R585" s="1"/>
      <c r="S585" s="1"/>
      <c r="T585" s="1"/>
      <c r="U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3"/>
      <c r="N586" s="3"/>
      <c r="O586" s="3"/>
      <c r="P586" s="3"/>
      <c r="Q586" s="1"/>
      <c r="R586" s="1"/>
      <c r="S586" s="1"/>
      <c r="T586" s="1"/>
      <c r="U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3"/>
      <c r="N587" s="3"/>
      <c r="O587" s="3"/>
      <c r="P587" s="3"/>
      <c r="Q587" s="1"/>
      <c r="R587" s="1"/>
      <c r="S587" s="1"/>
      <c r="T587" s="1"/>
      <c r="U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3"/>
      <c r="N588" s="3"/>
      <c r="O588" s="3"/>
      <c r="P588" s="3"/>
      <c r="Q588" s="1"/>
      <c r="R588" s="1"/>
      <c r="S588" s="1"/>
      <c r="T588" s="1"/>
      <c r="U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3"/>
      <c r="N589" s="3"/>
      <c r="O589" s="3"/>
      <c r="P589" s="3"/>
      <c r="Q589" s="1"/>
      <c r="R589" s="1"/>
      <c r="S589" s="1"/>
      <c r="T589" s="1"/>
      <c r="U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3"/>
      <c r="N590" s="3"/>
      <c r="O590" s="3"/>
      <c r="P590" s="3"/>
      <c r="Q590" s="1"/>
      <c r="R590" s="1"/>
      <c r="S590" s="1"/>
      <c r="T590" s="1"/>
      <c r="U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3"/>
      <c r="N591" s="3"/>
      <c r="O591" s="3"/>
      <c r="P591" s="3"/>
      <c r="Q591" s="1"/>
      <c r="R591" s="1"/>
      <c r="S591" s="1"/>
      <c r="T591" s="1"/>
      <c r="U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3"/>
      <c r="N592" s="3"/>
      <c r="O592" s="3"/>
      <c r="P592" s="3"/>
      <c r="Q592" s="1"/>
      <c r="R592" s="1"/>
      <c r="S592" s="1"/>
      <c r="T592" s="1"/>
      <c r="U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3"/>
      <c r="N593" s="3"/>
      <c r="O593" s="3"/>
      <c r="P593" s="3"/>
      <c r="Q593" s="1"/>
      <c r="R593" s="1"/>
      <c r="S593" s="1"/>
      <c r="T593" s="1"/>
      <c r="U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3"/>
      <c r="N594" s="3"/>
      <c r="O594" s="3"/>
      <c r="P594" s="3"/>
      <c r="Q594" s="1"/>
      <c r="R594" s="1"/>
      <c r="S594" s="1"/>
      <c r="T594" s="1"/>
      <c r="U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3"/>
      <c r="N595" s="3"/>
      <c r="O595" s="3"/>
      <c r="P595" s="3"/>
      <c r="Q595" s="1"/>
      <c r="R595" s="1"/>
      <c r="S595" s="1"/>
      <c r="T595" s="1"/>
      <c r="U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3"/>
      <c r="N596" s="3"/>
      <c r="O596" s="3"/>
      <c r="P596" s="3"/>
      <c r="Q596" s="1"/>
      <c r="R596" s="1"/>
      <c r="S596" s="1"/>
      <c r="T596" s="1"/>
      <c r="U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3"/>
      <c r="N597" s="3"/>
      <c r="O597" s="3"/>
      <c r="P597" s="3"/>
      <c r="Q597" s="1"/>
      <c r="R597" s="1"/>
      <c r="S597" s="1"/>
      <c r="T597" s="1"/>
      <c r="U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3"/>
      <c r="N598" s="3"/>
      <c r="O598" s="3"/>
      <c r="P598" s="3"/>
      <c r="Q598" s="1"/>
      <c r="R598" s="1"/>
      <c r="S598" s="1"/>
      <c r="T598" s="1"/>
      <c r="U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3"/>
      <c r="N599" s="3"/>
      <c r="O599" s="3"/>
      <c r="P599" s="3"/>
      <c r="Q599" s="1"/>
      <c r="R599" s="1"/>
      <c r="S599" s="1"/>
      <c r="T599" s="1"/>
      <c r="U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3"/>
      <c r="N600" s="3"/>
      <c r="O600" s="3"/>
      <c r="P600" s="3"/>
      <c r="Q600" s="1"/>
      <c r="R600" s="1"/>
      <c r="S600" s="1"/>
      <c r="T600" s="1"/>
      <c r="U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3"/>
      <c r="N601" s="3"/>
      <c r="O601" s="3"/>
      <c r="P601" s="3"/>
      <c r="Q601" s="1"/>
      <c r="R601" s="1"/>
      <c r="S601" s="1"/>
      <c r="T601" s="1"/>
      <c r="U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3"/>
      <c r="N602" s="3"/>
      <c r="O602" s="3"/>
      <c r="P602" s="3"/>
      <c r="Q602" s="1"/>
      <c r="R602" s="1"/>
      <c r="S602" s="1"/>
      <c r="T602" s="1"/>
      <c r="U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3"/>
      <c r="N603" s="3"/>
      <c r="O603" s="3"/>
      <c r="P603" s="3"/>
      <c r="Q603" s="1"/>
      <c r="R603" s="1"/>
      <c r="S603" s="1"/>
      <c r="T603" s="1"/>
      <c r="U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3"/>
      <c r="N604" s="3"/>
      <c r="O604" s="3"/>
      <c r="P604" s="3"/>
      <c r="Q604" s="1"/>
      <c r="R604" s="1"/>
      <c r="S604" s="1"/>
      <c r="T604" s="1"/>
      <c r="U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3"/>
      <c r="N605" s="3"/>
      <c r="O605" s="3"/>
      <c r="P605" s="3"/>
      <c r="Q605" s="1"/>
      <c r="R605" s="1"/>
      <c r="S605" s="1"/>
      <c r="T605" s="1"/>
      <c r="U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3"/>
      <c r="N606" s="3"/>
      <c r="O606" s="3"/>
      <c r="P606" s="3"/>
      <c r="Q606" s="1"/>
      <c r="R606" s="1"/>
      <c r="S606" s="1"/>
      <c r="T606" s="1"/>
      <c r="U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3"/>
      <c r="N607" s="3"/>
      <c r="O607" s="3"/>
      <c r="P607" s="3"/>
      <c r="Q607" s="1"/>
      <c r="R607" s="1"/>
      <c r="S607" s="1"/>
      <c r="T607" s="1"/>
      <c r="U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3"/>
      <c r="N608" s="3"/>
      <c r="O608" s="3"/>
      <c r="P608" s="3"/>
      <c r="Q608" s="1"/>
      <c r="R608" s="1"/>
      <c r="S608" s="1"/>
      <c r="T608" s="1"/>
      <c r="U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3"/>
      <c r="N609" s="3"/>
      <c r="O609" s="3"/>
      <c r="P609" s="3"/>
      <c r="Q609" s="1"/>
      <c r="R609" s="1"/>
      <c r="S609" s="1"/>
      <c r="T609" s="1"/>
      <c r="U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3"/>
      <c r="N610" s="3"/>
      <c r="O610" s="3"/>
      <c r="P610" s="3"/>
      <c r="Q610" s="1"/>
      <c r="R610" s="1"/>
      <c r="S610" s="1"/>
      <c r="T610" s="1"/>
      <c r="U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3"/>
      <c r="N611" s="3"/>
      <c r="O611" s="3"/>
      <c r="P611" s="3"/>
      <c r="Q611" s="1"/>
      <c r="R611" s="1"/>
      <c r="S611" s="1"/>
      <c r="T611" s="1"/>
      <c r="U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3"/>
      <c r="N612" s="3"/>
      <c r="O612" s="3"/>
      <c r="P612" s="3"/>
      <c r="Q612" s="1"/>
      <c r="R612" s="1"/>
      <c r="S612" s="1"/>
      <c r="T612" s="1"/>
      <c r="U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3"/>
      <c r="N613" s="3"/>
      <c r="O613" s="3"/>
      <c r="P613" s="3"/>
      <c r="Q613" s="1"/>
      <c r="R613" s="1"/>
      <c r="S613" s="1"/>
      <c r="T613" s="1"/>
      <c r="U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3"/>
      <c r="N614" s="3"/>
      <c r="O614" s="3"/>
      <c r="P614" s="3"/>
      <c r="Q614" s="1"/>
      <c r="R614" s="1"/>
      <c r="S614" s="1"/>
      <c r="T614" s="1"/>
      <c r="U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3"/>
      <c r="N615" s="3"/>
      <c r="O615" s="3"/>
      <c r="P615" s="3"/>
      <c r="Q615" s="1"/>
      <c r="R615" s="1"/>
      <c r="S615" s="1"/>
      <c r="T615" s="1"/>
      <c r="U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3"/>
      <c r="N616" s="3"/>
      <c r="O616" s="3"/>
      <c r="P616" s="3"/>
      <c r="Q616" s="1"/>
      <c r="R616" s="1"/>
      <c r="S616" s="1"/>
      <c r="T616" s="1"/>
      <c r="U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3"/>
      <c r="N617" s="3"/>
      <c r="O617" s="3"/>
      <c r="P617" s="3"/>
      <c r="Q617" s="1"/>
      <c r="R617" s="1"/>
      <c r="S617" s="1"/>
      <c r="T617" s="1"/>
      <c r="U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3"/>
      <c r="N618" s="3"/>
      <c r="O618" s="3"/>
      <c r="P618" s="3"/>
      <c r="Q618" s="1"/>
      <c r="R618" s="1"/>
      <c r="S618" s="1"/>
      <c r="T618" s="1"/>
      <c r="U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3"/>
      <c r="N619" s="3"/>
      <c r="O619" s="3"/>
      <c r="P619" s="3"/>
      <c r="Q619" s="1"/>
      <c r="R619" s="1"/>
      <c r="S619" s="1"/>
      <c r="T619" s="1"/>
      <c r="U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3"/>
      <c r="N620" s="3"/>
      <c r="O620" s="3"/>
      <c r="P620" s="3"/>
      <c r="Q620" s="1"/>
      <c r="R620" s="1"/>
      <c r="S620" s="1"/>
      <c r="T620" s="1"/>
      <c r="U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3"/>
      <c r="N621" s="3"/>
      <c r="O621" s="3"/>
      <c r="P621" s="3"/>
      <c r="Q621" s="1"/>
      <c r="R621" s="1"/>
      <c r="S621" s="1"/>
      <c r="T621" s="1"/>
      <c r="U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3"/>
      <c r="N622" s="3"/>
      <c r="O622" s="3"/>
      <c r="P622" s="3"/>
      <c r="Q622" s="1"/>
      <c r="R622" s="1"/>
      <c r="S622" s="1"/>
      <c r="T622" s="1"/>
      <c r="U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3"/>
      <c r="N623" s="3"/>
      <c r="O623" s="3"/>
      <c r="P623" s="3"/>
      <c r="Q623" s="1"/>
      <c r="R623" s="1"/>
      <c r="S623" s="1"/>
      <c r="T623" s="1"/>
      <c r="U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3"/>
      <c r="N624" s="3"/>
      <c r="O624" s="3"/>
      <c r="P624" s="3"/>
      <c r="Q624" s="1"/>
      <c r="R624" s="1"/>
      <c r="S624" s="1"/>
      <c r="T624" s="1"/>
      <c r="U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3"/>
      <c r="N625" s="3"/>
      <c r="O625" s="3"/>
      <c r="P625" s="3"/>
      <c r="Q625" s="1"/>
      <c r="R625" s="1"/>
      <c r="S625" s="1"/>
      <c r="T625" s="1"/>
      <c r="U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3"/>
      <c r="N626" s="3"/>
      <c r="O626" s="3"/>
      <c r="P626" s="3"/>
      <c r="Q626" s="1"/>
      <c r="R626" s="1"/>
      <c r="S626" s="1"/>
      <c r="T626" s="1"/>
      <c r="U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3"/>
      <c r="N627" s="3"/>
      <c r="O627" s="3"/>
      <c r="P627" s="3"/>
      <c r="Q627" s="1"/>
      <c r="R627" s="1"/>
      <c r="S627" s="1"/>
      <c r="T627" s="1"/>
      <c r="U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3"/>
      <c r="N628" s="3"/>
      <c r="O628" s="3"/>
      <c r="P628" s="3"/>
      <c r="Q628" s="1"/>
      <c r="R628" s="1"/>
      <c r="S628" s="1"/>
      <c r="T628" s="1"/>
      <c r="U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3"/>
      <c r="N629" s="3"/>
      <c r="O629" s="3"/>
      <c r="P629" s="3"/>
      <c r="Q629" s="1"/>
      <c r="R629" s="1"/>
      <c r="S629" s="1"/>
      <c r="T629" s="1"/>
      <c r="U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3"/>
      <c r="N630" s="3"/>
      <c r="O630" s="3"/>
      <c r="P630" s="3"/>
      <c r="Q630" s="1"/>
      <c r="R630" s="1"/>
      <c r="S630" s="1"/>
      <c r="T630" s="1"/>
      <c r="U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3"/>
      <c r="N631" s="3"/>
      <c r="O631" s="3"/>
      <c r="P631" s="3"/>
      <c r="Q631" s="1"/>
      <c r="R631" s="1"/>
      <c r="S631" s="1"/>
      <c r="T631" s="1"/>
      <c r="U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3"/>
      <c r="N632" s="3"/>
      <c r="O632" s="3"/>
      <c r="P632" s="3"/>
      <c r="Q632" s="1"/>
      <c r="R632" s="1"/>
      <c r="S632" s="1"/>
      <c r="T632" s="1"/>
      <c r="U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3"/>
      <c r="N633" s="3"/>
      <c r="O633" s="3"/>
      <c r="P633" s="3"/>
      <c r="Q633" s="1"/>
      <c r="R633" s="1"/>
      <c r="S633" s="1"/>
      <c r="T633" s="1"/>
      <c r="U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3"/>
      <c r="N634" s="3"/>
      <c r="O634" s="3"/>
      <c r="P634" s="3"/>
      <c r="Q634" s="1"/>
      <c r="R634" s="1"/>
      <c r="S634" s="1"/>
      <c r="T634" s="1"/>
      <c r="U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3"/>
      <c r="N635" s="3"/>
      <c r="O635" s="3"/>
      <c r="P635" s="3"/>
      <c r="Q635" s="1"/>
      <c r="R635" s="1"/>
      <c r="S635" s="1"/>
      <c r="T635" s="1"/>
      <c r="U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3"/>
      <c r="N636" s="3"/>
      <c r="O636" s="3"/>
      <c r="P636" s="3"/>
      <c r="Q636" s="1"/>
      <c r="R636" s="1"/>
      <c r="S636" s="1"/>
      <c r="T636" s="1"/>
      <c r="U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3"/>
      <c r="N637" s="3"/>
      <c r="O637" s="3"/>
      <c r="P637" s="3"/>
      <c r="Q637" s="1"/>
      <c r="R637" s="1"/>
      <c r="S637" s="1"/>
      <c r="T637" s="1"/>
      <c r="U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3"/>
      <c r="N638" s="3"/>
      <c r="O638" s="3"/>
      <c r="P638" s="3"/>
      <c r="Q638" s="1"/>
      <c r="R638" s="1"/>
      <c r="S638" s="1"/>
      <c r="T638" s="1"/>
      <c r="U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3"/>
      <c r="N639" s="3"/>
      <c r="O639" s="3"/>
      <c r="P639" s="3"/>
      <c r="Q639" s="1"/>
      <c r="R639" s="1"/>
      <c r="S639" s="1"/>
      <c r="T639" s="1"/>
      <c r="U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3"/>
      <c r="N640" s="3"/>
      <c r="O640" s="3"/>
      <c r="P640" s="3"/>
      <c r="Q640" s="1"/>
      <c r="R640" s="1"/>
      <c r="S640" s="1"/>
      <c r="T640" s="1"/>
      <c r="U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3"/>
      <c r="N641" s="3"/>
      <c r="O641" s="3"/>
      <c r="P641" s="3"/>
      <c r="Q641" s="1"/>
      <c r="R641" s="1"/>
      <c r="S641" s="1"/>
      <c r="T641" s="1"/>
      <c r="U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3"/>
      <c r="N642" s="3"/>
      <c r="O642" s="3"/>
      <c r="P642" s="3"/>
      <c r="Q642" s="1"/>
      <c r="R642" s="1"/>
      <c r="S642" s="1"/>
      <c r="T642" s="1"/>
      <c r="U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3"/>
      <c r="N643" s="3"/>
      <c r="O643" s="3"/>
      <c r="P643" s="3"/>
      <c r="Q643" s="1"/>
      <c r="R643" s="1"/>
      <c r="S643" s="1"/>
      <c r="T643" s="1"/>
      <c r="U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3"/>
      <c r="N644" s="3"/>
      <c r="O644" s="3"/>
      <c r="P644" s="3"/>
      <c r="Q644" s="1"/>
      <c r="R644" s="1"/>
      <c r="S644" s="1"/>
      <c r="T644" s="1"/>
      <c r="U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3"/>
      <c r="N645" s="3"/>
      <c r="O645" s="3"/>
      <c r="P645" s="3"/>
      <c r="Q645" s="1"/>
      <c r="R645" s="1"/>
      <c r="S645" s="1"/>
      <c r="T645" s="1"/>
      <c r="U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3"/>
      <c r="N646" s="3"/>
      <c r="O646" s="3"/>
      <c r="P646" s="3"/>
      <c r="Q646" s="1"/>
      <c r="R646" s="1"/>
      <c r="S646" s="1"/>
      <c r="T646" s="1"/>
      <c r="U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3"/>
      <c r="N647" s="3"/>
      <c r="O647" s="3"/>
      <c r="P647" s="3"/>
      <c r="Q647" s="1"/>
      <c r="R647" s="1"/>
      <c r="S647" s="1"/>
      <c r="T647" s="1"/>
      <c r="U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3"/>
      <c r="N648" s="3"/>
      <c r="O648" s="3"/>
      <c r="P648" s="3"/>
      <c r="Q648" s="1"/>
      <c r="R648" s="1"/>
      <c r="S648" s="1"/>
      <c r="T648" s="1"/>
      <c r="U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3"/>
      <c r="N649" s="3"/>
      <c r="O649" s="3"/>
      <c r="P649" s="3"/>
      <c r="Q649" s="1"/>
      <c r="R649" s="1"/>
      <c r="S649" s="1"/>
      <c r="T649" s="1"/>
      <c r="U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3"/>
      <c r="N650" s="3"/>
      <c r="O650" s="3"/>
      <c r="P650" s="3"/>
      <c r="Q650" s="1"/>
      <c r="R650" s="1"/>
      <c r="S650" s="1"/>
      <c r="T650" s="1"/>
      <c r="U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3"/>
      <c r="N651" s="3"/>
      <c r="O651" s="3"/>
      <c r="P651" s="3"/>
      <c r="Q651" s="1"/>
      <c r="R651" s="1"/>
      <c r="S651" s="1"/>
      <c r="T651" s="1"/>
      <c r="U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3"/>
      <c r="N652" s="3"/>
      <c r="O652" s="3"/>
      <c r="P652" s="3"/>
      <c r="Q652" s="1"/>
      <c r="R652" s="1"/>
      <c r="S652" s="1"/>
      <c r="T652" s="1"/>
      <c r="U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3"/>
      <c r="N653" s="3"/>
      <c r="O653" s="3"/>
      <c r="P653" s="3"/>
      <c r="Q653" s="1"/>
      <c r="R653" s="1"/>
      <c r="S653" s="1"/>
      <c r="T653" s="1"/>
      <c r="U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3"/>
      <c r="N654" s="3"/>
      <c r="O654" s="3"/>
      <c r="P654" s="3"/>
      <c r="Q654" s="1"/>
      <c r="R654" s="1"/>
      <c r="S654" s="1"/>
      <c r="T654" s="1"/>
      <c r="U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3"/>
      <c r="N655" s="3"/>
      <c r="O655" s="3"/>
      <c r="P655" s="3"/>
      <c r="Q655" s="1"/>
      <c r="R655" s="1"/>
      <c r="S655" s="1"/>
      <c r="T655" s="1"/>
      <c r="U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3"/>
      <c r="N656" s="3"/>
      <c r="O656" s="3"/>
      <c r="P656" s="3"/>
      <c r="Q656" s="1"/>
      <c r="R656" s="1"/>
      <c r="S656" s="1"/>
      <c r="T656" s="1"/>
      <c r="U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3"/>
      <c r="N657" s="3"/>
      <c r="O657" s="3"/>
      <c r="P657" s="3"/>
      <c r="Q657" s="1"/>
      <c r="R657" s="1"/>
      <c r="S657" s="1"/>
      <c r="T657" s="1"/>
      <c r="U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3"/>
      <c r="N658" s="3"/>
      <c r="O658" s="3"/>
      <c r="P658" s="3"/>
      <c r="Q658" s="1"/>
      <c r="R658" s="1"/>
      <c r="S658" s="1"/>
      <c r="T658" s="1"/>
      <c r="U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3"/>
      <c r="N659" s="3"/>
      <c r="O659" s="3"/>
      <c r="P659" s="3"/>
      <c r="Q659" s="1"/>
      <c r="R659" s="1"/>
      <c r="S659" s="1"/>
      <c r="T659" s="1"/>
      <c r="U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3"/>
      <c r="N660" s="3"/>
      <c r="O660" s="3"/>
      <c r="P660" s="3"/>
      <c r="Q660" s="1"/>
      <c r="R660" s="1"/>
      <c r="S660" s="1"/>
      <c r="T660" s="1"/>
      <c r="U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3"/>
      <c r="N661" s="3"/>
      <c r="O661" s="3"/>
      <c r="P661" s="3"/>
      <c r="Q661" s="1"/>
      <c r="R661" s="1"/>
      <c r="S661" s="1"/>
      <c r="T661" s="1"/>
      <c r="U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3"/>
      <c r="N662" s="3"/>
      <c r="O662" s="3"/>
      <c r="P662" s="3"/>
      <c r="Q662" s="1"/>
      <c r="R662" s="1"/>
      <c r="S662" s="1"/>
      <c r="T662" s="1"/>
      <c r="U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3"/>
      <c r="N663" s="3"/>
      <c r="O663" s="3"/>
      <c r="P663" s="3"/>
      <c r="Q663" s="1"/>
      <c r="R663" s="1"/>
      <c r="S663" s="1"/>
      <c r="T663" s="1"/>
      <c r="U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3"/>
      <c r="N664" s="3"/>
      <c r="O664" s="3"/>
      <c r="P664" s="3"/>
      <c r="Q664" s="1"/>
      <c r="R664" s="1"/>
      <c r="S664" s="1"/>
      <c r="T664" s="1"/>
      <c r="U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3"/>
      <c r="N665" s="3"/>
      <c r="O665" s="3"/>
      <c r="P665" s="3"/>
      <c r="Q665" s="1"/>
      <c r="R665" s="1"/>
      <c r="S665" s="1"/>
      <c r="T665" s="1"/>
      <c r="U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3"/>
      <c r="N666" s="3"/>
      <c r="O666" s="3"/>
      <c r="P666" s="3"/>
      <c r="Q666" s="1"/>
      <c r="R666" s="1"/>
      <c r="S666" s="1"/>
      <c r="T666" s="1"/>
      <c r="U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3"/>
      <c r="N667" s="3"/>
      <c r="O667" s="3"/>
      <c r="P667" s="3"/>
      <c r="Q667" s="1"/>
      <c r="R667" s="1"/>
      <c r="S667" s="1"/>
      <c r="T667" s="1"/>
      <c r="U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3"/>
      <c r="N668" s="3"/>
      <c r="O668" s="3"/>
      <c r="P668" s="3"/>
      <c r="Q668" s="1"/>
      <c r="R668" s="1"/>
      <c r="S668" s="1"/>
      <c r="T668" s="1"/>
      <c r="U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3"/>
      <c r="N669" s="3"/>
      <c r="O669" s="3"/>
      <c r="P669" s="3"/>
      <c r="Q669" s="1"/>
      <c r="R669" s="1"/>
      <c r="S669" s="1"/>
      <c r="T669" s="1"/>
      <c r="U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3"/>
      <c r="N670" s="3"/>
      <c r="O670" s="3"/>
      <c r="P670" s="3"/>
      <c r="Q670" s="1"/>
      <c r="R670" s="1"/>
      <c r="S670" s="1"/>
      <c r="T670" s="1"/>
      <c r="U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3"/>
      <c r="N671" s="3"/>
      <c r="O671" s="3"/>
      <c r="P671" s="3"/>
      <c r="Q671" s="1"/>
      <c r="R671" s="1"/>
      <c r="S671" s="1"/>
      <c r="T671" s="1"/>
      <c r="U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3"/>
      <c r="N672" s="3"/>
      <c r="O672" s="3"/>
      <c r="P672" s="3"/>
      <c r="Q672" s="1"/>
      <c r="R672" s="1"/>
      <c r="S672" s="1"/>
      <c r="T672" s="1"/>
      <c r="U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3"/>
      <c r="N673" s="3"/>
      <c r="O673" s="3"/>
      <c r="P673" s="3"/>
      <c r="Q673" s="1"/>
      <c r="R673" s="1"/>
      <c r="S673" s="1"/>
      <c r="T673" s="1"/>
      <c r="U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3"/>
      <c r="N674" s="3"/>
      <c r="O674" s="3"/>
      <c r="P674" s="3"/>
      <c r="Q674" s="1"/>
      <c r="R674" s="1"/>
      <c r="S674" s="1"/>
      <c r="T674" s="1"/>
      <c r="U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3"/>
      <c r="N675" s="3"/>
      <c r="O675" s="3"/>
      <c r="P675" s="3"/>
      <c r="Q675" s="1"/>
      <c r="R675" s="1"/>
      <c r="S675" s="1"/>
      <c r="T675" s="1"/>
      <c r="U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3"/>
      <c r="N676" s="3"/>
      <c r="O676" s="3"/>
      <c r="P676" s="3"/>
      <c r="Q676" s="1"/>
      <c r="R676" s="1"/>
      <c r="S676" s="1"/>
      <c r="T676" s="1"/>
      <c r="U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3"/>
      <c r="N677" s="3"/>
      <c r="O677" s="3"/>
      <c r="P677" s="3"/>
      <c r="Q677" s="1"/>
      <c r="R677" s="1"/>
      <c r="S677" s="1"/>
      <c r="T677" s="1"/>
      <c r="U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3"/>
      <c r="N678" s="3"/>
      <c r="O678" s="3"/>
      <c r="P678" s="3"/>
      <c r="Q678" s="1"/>
      <c r="R678" s="1"/>
      <c r="S678" s="1"/>
      <c r="T678" s="1"/>
      <c r="U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3"/>
      <c r="N679" s="3"/>
      <c r="O679" s="3"/>
      <c r="P679" s="3"/>
      <c r="Q679" s="1"/>
      <c r="R679" s="1"/>
      <c r="S679" s="1"/>
      <c r="T679" s="1"/>
      <c r="U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3"/>
      <c r="N680" s="3"/>
      <c r="O680" s="3"/>
      <c r="P680" s="3"/>
      <c r="Q680" s="1"/>
      <c r="R680" s="1"/>
      <c r="S680" s="1"/>
      <c r="T680" s="1"/>
      <c r="U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3"/>
      <c r="N681" s="3"/>
      <c r="O681" s="3"/>
      <c r="P681" s="3"/>
      <c r="Q681" s="1"/>
      <c r="R681" s="1"/>
      <c r="S681" s="1"/>
      <c r="T681" s="1"/>
      <c r="U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3"/>
      <c r="N682" s="3"/>
      <c r="O682" s="3"/>
      <c r="P682" s="3"/>
      <c r="Q682" s="1"/>
      <c r="R682" s="1"/>
      <c r="S682" s="1"/>
      <c r="T682" s="1"/>
      <c r="U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3"/>
      <c r="N683" s="3"/>
      <c r="O683" s="3"/>
      <c r="P683" s="3"/>
      <c r="Q683" s="1"/>
      <c r="R683" s="1"/>
      <c r="S683" s="1"/>
      <c r="T683" s="1"/>
      <c r="U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3"/>
      <c r="N684" s="3"/>
      <c r="O684" s="3"/>
      <c r="P684" s="3"/>
      <c r="Q684" s="1"/>
      <c r="R684" s="1"/>
      <c r="S684" s="1"/>
      <c r="T684" s="1"/>
      <c r="U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3"/>
      <c r="N685" s="3"/>
      <c r="O685" s="3"/>
      <c r="P685" s="3"/>
      <c r="Q685" s="1"/>
      <c r="R685" s="1"/>
      <c r="S685" s="1"/>
      <c r="T685" s="1"/>
      <c r="U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3"/>
      <c r="N686" s="3"/>
      <c r="O686" s="3"/>
      <c r="P686" s="3"/>
      <c r="Q686" s="1"/>
      <c r="R686" s="1"/>
      <c r="S686" s="1"/>
      <c r="T686" s="1"/>
      <c r="U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3"/>
      <c r="N687" s="3"/>
      <c r="O687" s="3"/>
      <c r="P687" s="3"/>
      <c r="Q687" s="1"/>
      <c r="R687" s="1"/>
      <c r="S687" s="1"/>
      <c r="T687" s="1"/>
      <c r="U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3"/>
      <c r="N688" s="3"/>
      <c r="O688" s="3"/>
      <c r="P688" s="3"/>
      <c r="Q688" s="1"/>
      <c r="R688" s="1"/>
      <c r="S688" s="1"/>
      <c r="T688" s="1"/>
      <c r="U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3"/>
      <c r="N689" s="3"/>
      <c r="O689" s="3"/>
      <c r="P689" s="3"/>
      <c r="Q689" s="1"/>
      <c r="R689" s="1"/>
      <c r="S689" s="1"/>
      <c r="T689" s="1"/>
      <c r="U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3"/>
      <c r="N690" s="3"/>
      <c r="O690" s="3"/>
      <c r="P690" s="3"/>
      <c r="Q690" s="1"/>
      <c r="R690" s="1"/>
      <c r="S690" s="1"/>
      <c r="T690" s="1"/>
      <c r="U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3"/>
      <c r="N691" s="3"/>
      <c r="O691" s="3"/>
      <c r="P691" s="3"/>
      <c r="Q691" s="1"/>
      <c r="R691" s="1"/>
      <c r="S691" s="1"/>
      <c r="T691" s="1"/>
      <c r="U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3"/>
      <c r="N692" s="3"/>
      <c r="O692" s="3"/>
      <c r="P692" s="3"/>
      <c r="Q692" s="1"/>
      <c r="R692" s="1"/>
      <c r="S692" s="1"/>
      <c r="T692" s="1"/>
      <c r="U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3"/>
      <c r="N693" s="3"/>
      <c r="O693" s="3"/>
      <c r="P693" s="3"/>
      <c r="Q693" s="1"/>
      <c r="R693" s="1"/>
      <c r="S693" s="1"/>
      <c r="T693" s="1"/>
      <c r="U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3"/>
      <c r="N694" s="3"/>
      <c r="O694" s="3"/>
      <c r="P694" s="3"/>
      <c r="Q694" s="1"/>
      <c r="R694" s="1"/>
      <c r="S694" s="1"/>
      <c r="T694" s="1"/>
      <c r="U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3"/>
      <c r="N695" s="3"/>
      <c r="O695" s="3"/>
      <c r="P695" s="3"/>
      <c r="Q695" s="1"/>
      <c r="R695" s="1"/>
      <c r="S695" s="1"/>
      <c r="T695" s="1"/>
      <c r="U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3"/>
      <c r="N696" s="3"/>
      <c r="O696" s="3"/>
      <c r="P696" s="3"/>
      <c r="Q696" s="1"/>
      <c r="R696" s="1"/>
      <c r="S696" s="1"/>
      <c r="T696" s="1"/>
      <c r="U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3"/>
      <c r="N697" s="3"/>
      <c r="O697" s="3"/>
      <c r="P697" s="3"/>
      <c r="Q697" s="1"/>
      <c r="R697" s="1"/>
      <c r="S697" s="1"/>
      <c r="T697" s="1"/>
      <c r="U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3"/>
      <c r="N698" s="3"/>
      <c r="O698" s="3"/>
      <c r="P698" s="3"/>
      <c r="Q698" s="1"/>
      <c r="R698" s="1"/>
      <c r="S698" s="1"/>
      <c r="T698" s="1"/>
      <c r="U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3"/>
      <c r="N699" s="3"/>
      <c r="O699" s="3"/>
      <c r="P699" s="3"/>
      <c r="Q699" s="1"/>
      <c r="R699" s="1"/>
      <c r="S699" s="1"/>
      <c r="T699" s="1"/>
      <c r="U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3"/>
      <c r="N700" s="3"/>
      <c r="O700" s="3"/>
      <c r="P700" s="3"/>
      <c r="Q700" s="1"/>
      <c r="R700" s="1"/>
      <c r="S700" s="1"/>
      <c r="T700" s="1"/>
      <c r="U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3"/>
      <c r="N701" s="3"/>
      <c r="O701" s="3"/>
      <c r="P701" s="3"/>
      <c r="Q701" s="1"/>
      <c r="R701" s="1"/>
      <c r="S701" s="1"/>
      <c r="T701" s="1"/>
      <c r="U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3"/>
      <c r="N702" s="3"/>
      <c r="O702" s="3"/>
      <c r="P702" s="3"/>
      <c r="Q702" s="1"/>
      <c r="R702" s="1"/>
      <c r="S702" s="1"/>
      <c r="T702" s="1"/>
      <c r="U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3"/>
      <c r="N703" s="3"/>
      <c r="O703" s="3"/>
      <c r="P703" s="3"/>
      <c r="Q703" s="1"/>
      <c r="R703" s="1"/>
      <c r="S703" s="1"/>
      <c r="T703" s="1"/>
      <c r="U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3"/>
      <c r="N704" s="3"/>
      <c r="O704" s="3"/>
      <c r="P704" s="3"/>
      <c r="Q704" s="1"/>
      <c r="R704" s="1"/>
      <c r="S704" s="1"/>
      <c r="T704" s="1"/>
      <c r="U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3"/>
      <c r="N705" s="3"/>
      <c r="O705" s="3"/>
      <c r="P705" s="3"/>
      <c r="Q705" s="1"/>
      <c r="R705" s="1"/>
      <c r="S705" s="1"/>
      <c r="T705" s="1"/>
      <c r="U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3"/>
      <c r="N706" s="3"/>
      <c r="O706" s="3"/>
      <c r="P706" s="3"/>
      <c r="Q706" s="1"/>
      <c r="R706" s="1"/>
      <c r="S706" s="1"/>
      <c r="T706" s="1"/>
      <c r="U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3"/>
      <c r="N707" s="3"/>
      <c r="O707" s="3"/>
      <c r="P707" s="3"/>
      <c r="Q707" s="1"/>
      <c r="R707" s="1"/>
      <c r="S707" s="1"/>
      <c r="T707" s="1"/>
      <c r="U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3"/>
      <c r="N708" s="3"/>
      <c r="O708" s="3"/>
      <c r="P708" s="3"/>
      <c r="Q708" s="1"/>
      <c r="R708" s="1"/>
      <c r="S708" s="1"/>
      <c r="T708" s="1"/>
      <c r="U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3"/>
      <c r="N709" s="3"/>
      <c r="O709" s="3"/>
      <c r="P709" s="3"/>
      <c r="Q709" s="1"/>
      <c r="R709" s="1"/>
      <c r="S709" s="1"/>
      <c r="T709" s="1"/>
      <c r="U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3"/>
      <c r="N710" s="3"/>
      <c r="O710" s="3"/>
      <c r="P710" s="3"/>
      <c r="Q710" s="1"/>
      <c r="R710" s="1"/>
      <c r="S710" s="1"/>
      <c r="T710" s="1"/>
      <c r="U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3"/>
      <c r="N711" s="3"/>
      <c r="O711" s="3"/>
      <c r="P711" s="3"/>
      <c r="Q711" s="1"/>
      <c r="R711" s="1"/>
      <c r="S711" s="1"/>
      <c r="T711" s="1"/>
      <c r="U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3"/>
      <c r="N712" s="3"/>
      <c r="O712" s="3"/>
      <c r="P712" s="3"/>
      <c r="Q712" s="1"/>
      <c r="R712" s="1"/>
      <c r="S712" s="1"/>
      <c r="T712" s="1"/>
      <c r="U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3"/>
      <c r="N713" s="3"/>
      <c r="O713" s="3"/>
      <c r="P713" s="3"/>
      <c r="Q713" s="1"/>
      <c r="R713" s="1"/>
      <c r="S713" s="1"/>
      <c r="T713" s="1"/>
      <c r="U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3"/>
      <c r="N714" s="3"/>
      <c r="O714" s="3"/>
      <c r="P714" s="3"/>
      <c r="Q714" s="1"/>
      <c r="R714" s="1"/>
      <c r="S714" s="1"/>
      <c r="T714" s="1"/>
      <c r="U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3"/>
      <c r="N715" s="3"/>
      <c r="O715" s="3"/>
      <c r="P715" s="3"/>
      <c r="Q715" s="1"/>
      <c r="R715" s="1"/>
      <c r="S715" s="1"/>
      <c r="T715" s="1"/>
      <c r="U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3"/>
      <c r="N716" s="3"/>
      <c r="O716" s="3"/>
      <c r="P716" s="3"/>
      <c r="Q716" s="1"/>
      <c r="R716" s="1"/>
      <c r="S716" s="1"/>
      <c r="T716" s="1"/>
      <c r="U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3"/>
      <c r="N717" s="3"/>
      <c r="O717" s="3"/>
      <c r="P717" s="3"/>
      <c r="Q717" s="1"/>
      <c r="R717" s="1"/>
      <c r="S717" s="1"/>
      <c r="T717" s="1"/>
      <c r="U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3"/>
      <c r="N718" s="3"/>
      <c r="O718" s="3"/>
      <c r="P718" s="3"/>
      <c r="Q718" s="1"/>
      <c r="R718" s="1"/>
      <c r="S718" s="1"/>
      <c r="T718" s="1"/>
      <c r="U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3"/>
      <c r="N719" s="3"/>
      <c r="O719" s="3"/>
      <c r="P719" s="3"/>
      <c r="Q719" s="1"/>
      <c r="R719" s="1"/>
      <c r="S719" s="1"/>
      <c r="T719" s="1"/>
      <c r="U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3"/>
      <c r="N720" s="3"/>
      <c r="O720" s="3"/>
      <c r="P720" s="3"/>
      <c r="Q720" s="1"/>
      <c r="R720" s="1"/>
      <c r="S720" s="1"/>
      <c r="T720" s="1"/>
      <c r="U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3"/>
      <c r="N721" s="3"/>
      <c r="O721" s="3"/>
      <c r="P721" s="3"/>
      <c r="Q721" s="1"/>
      <c r="R721" s="1"/>
      <c r="S721" s="1"/>
      <c r="T721" s="1"/>
      <c r="U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3"/>
      <c r="N722" s="3"/>
      <c r="O722" s="3"/>
      <c r="P722" s="3"/>
      <c r="Q722" s="1"/>
      <c r="R722" s="1"/>
      <c r="S722" s="1"/>
      <c r="T722" s="1"/>
      <c r="U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3"/>
      <c r="N723" s="3"/>
      <c r="O723" s="3"/>
      <c r="P723" s="3"/>
      <c r="Q723" s="1"/>
      <c r="R723" s="1"/>
      <c r="S723" s="1"/>
      <c r="T723" s="1"/>
      <c r="U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3"/>
      <c r="N724" s="3"/>
      <c r="O724" s="3"/>
      <c r="P724" s="3"/>
      <c r="Q724" s="1"/>
      <c r="R724" s="1"/>
      <c r="S724" s="1"/>
      <c r="T724" s="1"/>
      <c r="U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3"/>
      <c r="N725" s="3"/>
      <c r="O725" s="3"/>
      <c r="P725" s="3"/>
      <c r="Q725" s="1"/>
      <c r="R725" s="1"/>
      <c r="S725" s="1"/>
      <c r="T725" s="1"/>
      <c r="U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3"/>
      <c r="N726" s="3"/>
      <c r="O726" s="3"/>
      <c r="P726" s="3"/>
      <c r="Q726" s="1"/>
      <c r="R726" s="1"/>
      <c r="S726" s="1"/>
      <c r="T726" s="1"/>
      <c r="U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3"/>
      <c r="N727" s="3"/>
      <c r="O727" s="3"/>
      <c r="P727" s="3"/>
      <c r="Q727" s="1"/>
      <c r="R727" s="1"/>
      <c r="S727" s="1"/>
      <c r="T727" s="1"/>
      <c r="U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3"/>
      <c r="N728" s="3"/>
      <c r="O728" s="3"/>
      <c r="P728" s="3"/>
      <c r="Q728" s="1"/>
      <c r="R728" s="1"/>
      <c r="S728" s="1"/>
      <c r="T728" s="1"/>
      <c r="U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3"/>
      <c r="N729" s="3"/>
      <c r="O729" s="3"/>
      <c r="P729" s="3"/>
      <c r="Q729" s="1"/>
      <c r="R729" s="1"/>
      <c r="S729" s="1"/>
      <c r="T729" s="1"/>
      <c r="U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3"/>
      <c r="N730" s="3"/>
      <c r="O730" s="3"/>
      <c r="P730" s="3"/>
      <c r="Q730" s="1"/>
      <c r="R730" s="1"/>
      <c r="S730" s="1"/>
      <c r="T730" s="1"/>
      <c r="U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3"/>
      <c r="N731" s="3"/>
      <c r="O731" s="3"/>
      <c r="P731" s="3"/>
      <c r="Q731" s="1"/>
      <c r="R731" s="1"/>
      <c r="S731" s="1"/>
      <c r="T731" s="1"/>
      <c r="U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3"/>
      <c r="N732" s="3"/>
      <c r="O732" s="3"/>
      <c r="P732" s="3"/>
      <c r="Q732" s="1"/>
      <c r="R732" s="1"/>
      <c r="S732" s="1"/>
      <c r="T732" s="1"/>
      <c r="U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3"/>
      <c r="N733" s="3"/>
      <c r="O733" s="3"/>
      <c r="P733" s="3"/>
      <c r="Q733" s="1"/>
      <c r="R733" s="1"/>
      <c r="S733" s="1"/>
      <c r="T733" s="1"/>
      <c r="U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3"/>
      <c r="N734" s="3"/>
      <c r="O734" s="3"/>
      <c r="P734" s="3"/>
      <c r="Q734" s="1"/>
      <c r="R734" s="1"/>
      <c r="S734" s="1"/>
      <c r="T734" s="1"/>
      <c r="U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3"/>
      <c r="N735" s="3"/>
      <c r="O735" s="3"/>
      <c r="P735" s="3"/>
      <c r="Q735" s="1"/>
      <c r="R735" s="1"/>
      <c r="S735" s="1"/>
      <c r="T735" s="1"/>
      <c r="U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3"/>
      <c r="N736" s="3"/>
      <c r="O736" s="3"/>
      <c r="P736" s="3"/>
      <c r="Q736" s="1"/>
      <c r="R736" s="1"/>
      <c r="S736" s="1"/>
      <c r="T736" s="1"/>
      <c r="U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3"/>
      <c r="N737" s="3"/>
      <c r="O737" s="3"/>
      <c r="P737" s="3"/>
      <c r="Q737" s="1"/>
      <c r="R737" s="1"/>
      <c r="S737" s="1"/>
      <c r="T737" s="1"/>
      <c r="U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3"/>
      <c r="N738" s="3"/>
      <c r="O738" s="3"/>
      <c r="P738" s="3"/>
      <c r="Q738" s="1"/>
      <c r="R738" s="1"/>
      <c r="S738" s="1"/>
      <c r="T738" s="1"/>
      <c r="U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3"/>
      <c r="N739" s="3"/>
      <c r="O739" s="3"/>
      <c r="P739" s="3"/>
      <c r="Q739" s="1"/>
      <c r="R739" s="1"/>
      <c r="S739" s="1"/>
      <c r="T739" s="1"/>
      <c r="U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3"/>
      <c r="N740" s="3"/>
      <c r="O740" s="3"/>
      <c r="P740" s="3"/>
      <c r="Q740" s="1"/>
      <c r="R740" s="1"/>
      <c r="S740" s="1"/>
      <c r="T740" s="1"/>
      <c r="U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3"/>
      <c r="N741" s="3"/>
      <c r="O741" s="3"/>
      <c r="P741" s="3"/>
      <c r="Q741" s="1"/>
      <c r="R741" s="1"/>
      <c r="S741" s="1"/>
      <c r="T741" s="1"/>
      <c r="U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3"/>
      <c r="N742" s="3"/>
      <c r="O742" s="3"/>
      <c r="P742" s="3"/>
      <c r="Q742" s="1"/>
      <c r="R742" s="1"/>
      <c r="S742" s="1"/>
      <c r="T742" s="1"/>
      <c r="U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3"/>
      <c r="N743" s="3"/>
      <c r="O743" s="3"/>
      <c r="P743" s="3"/>
      <c r="Q743" s="1"/>
      <c r="R743" s="1"/>
      <c r="S743" s="1"/>
      <c r="T743" s="1"/>
      <c r="U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3"/>
      <c r="N744" s="3"/>
      <c r="O744" s="3"/>
      <c r="P744" s="3"/>
      <c r="Q744" s="1"/>
      <c r="R744" s="1"/>
      <c r="S744" s="1"/>
      <c r="T744" s="1"/>
      <c r="U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3"/>
      <c r="N745" s="3"/>
      <c r="O745" s="3"/>
      <c r="P745" s="3"/>
      <c r="Q745" s="1"/>
      <c r="R745" s="1"/>
      <c r="S745" s="1"/>
      <c r="T745" s="1"/>
      <c r="U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3"/>
      <c r="N746" s="3"/>
      <c r="O746" s="3"/>
      <c r="P746" s="3"/>
      <c r="Q746" s="1"/>
      <c r="R746" s="1"/>
      <c r="S746" s="1"/>
      <c r="T746" s="1"/>
      <c r="U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3"/>
      <c r="N747" s="3"/>
      <c r="O747" s="3"/>
      <c r="P747" s="3"/>
      <c r="Q747" s="1"/>
      <c r="R747" s="1"/>
      <c r="S747" s="1"/>
      <c r="T747" s="1"/>
      <c r="U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3"/>
      <c r="N748" s="3"/>
      <c r="O748" s="3"/>
      <c r="P748" s="3"/>
      <c r="Q748" s="1"/>
      <c r="R748" s="1"/>
      <c r="S748" s="1"/>
      <c r="T748" s="1"/>
      <c r="U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3"/>
      <c r="N749" s="3"/>
      <c r="O749" s="3"/>
      <c r="P749" s="3"/>
      <c r="Q749" s="1"/>
      <c r="R749" s="1"/>
      <c r="S749" s="1"/>
      <c r="T749" s="1"/>
      <c r="U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3"/>
      <c r="N750" s="3"/>
      <c r="O750" s="3"/>
      <c r="P750" s="3"/>
      <c r="Q750" s="1"/>
      <c r="R750" s="1"/>
      <c r="S750" s="1"/>
      <c r="T750" s="1"/>
      <c r="U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3"/>
      <c r="N751" s="3"/>
      <c r="O751" s="3"/>
      <c r="P751" s="3"/>
      <c r="Q751" s="1"/>
      <c r="R751" s="1"/>
      <c r="S751" s="1"/>
      <c r="T751" s="1"/>
      <c r="U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3"/>
      <c r="N752" s="3"/>
      <c r="O752" s="3"/>
      <c r="P752" s="3"/>
      <c r="Q752" s="1"/>
      <c r="R752" s="1"/>
      <c r="S752" s="1"/>
      <c r="T752" s="1"/>
      <c r="U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3"/>
      <c r="N753" s="3"/>
      <c r="O753" s="3"/>
      <c r="P753" s="3"/>
      <c r="Q753" s="1"/>
      <c r="R753" s="1"/>
      <c r="S753" s="1"/>
      <c r="T753" s="1"/>
      <c r="U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3"/>
      <c r="N754" s="3"/>
      <c r="O754" s="3"/>
      <c r="P754" s="3"/>
      <c r="Q754" s="1"/>
      <c r="R754" s="1"/>
      <c r="S754" s="1"/>
      <c r="T754" s="1"/>
      <c r="U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3"/>
      <c r="N755" s="3"/>
      <c r="O755" s="3"/>
      <c r="P755" s="3"/>
      <c r="Q755" s="1"/>
      <c r="R755" s="1"/>
      <c r="S755" s="1"/>
      <c r="T755" s="1"/>
      <c r="U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3"/>
      <c r="N756" s="3"/>
      <c r="O756" s="3"/>
      <c r="P756" s="3"/>
      <c r="Q756" s="1"/>
      <c r="R756" s="1"/>
      <c r="S756" s="1"/>
      <c r="T756" s="1"/>
      <c r="U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3"/>
      <c r="N757" s="3"/>
      <c r="O757" s="3"/>
      <c r="P757" s="3"/>
      <c r="Q757" s="1"/>
      <c r="R757" s="1"/>
      <c r="S757" s="1"/>
      <c r="T757" s="1"/>
      <c r="U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3"/>
      <c r="N758" s="3"/>
      <c r="O758" s="3"/>
      <c r="P758" s="3"/>
      <c r="Q758" s="1"/>
      <c r="R758" s="1"/>
      <c r="S758" s="1"/>
      <c r="T758" s="1"/>
      <c r="U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3"/>
      <c r="N759" s="3"/>
      <c r="O759" s="3"/>
      <c r="P759" s="3"/>
      <c r="Q759" s="1"/>
      <c r="R759" s="1"/>
      <c r="S759" s="1"/>
      <c r="T759" s="1"/>
      <c r="U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3"/>
      <c r="N760" s="3"/>
      <c r="O760" s="3"/>
      <c r="P760" s="3"/>
      <c r="Q760" s="1"/>
      <c r="R760" s="1"/>
      <c r="S760" s="1"/>
      <c r="T760" s="1"/>
      <c r="U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3"/>
      <c r="N761" s="3"/>
      <c r="O761" s="3"/>
      <c r="P761" s="3"/>
      <c r="Q761" s="1"/>
      <c r="R761" s="1"/>
      <c r="S761" s="1"/>
      <c r="T761" s="1"/>
      <c r="U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3"/>
      <c r="N762" s="3"/>
      <c r="O762" s="3"/>
      <c r="P762" s="3"/>
      <c r="Q762" s="1"/>
      <c r="R762" s="1"/>
      <c r="S762" s="1"/>
      <c r="T762" s="1"/>
      <c r="U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3"/>
      <c r="N763" s="3"/>
      <c r="O763" s="3"/>
      <c r="P763" s="3"/>
      <c r="Q763" s="1"/>
      <c r="R763" s="1"/>
      <c r="S763" s="1"/>
      <c r="T763" s="1"/>
      <c r="U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3"/>
      <c r="N764" s="3"/>
      <c r="O764" s="3"/>
      <c r="P764" s="3"/>
      <c r="Q764" s="1"/>
      <c r="R764" s="1"/>
      <c r="S764" s="1"/>
      <c r="T764" s="1"/>
      <c r="U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3"/>
      <c r="N765" s="3"/>
      <c r="O765" s="3"/>
      <c r="P765" s="3"/>
      <c r="Q765" s="1"/>
      <c r="R765" s="1"/>
      <c r="S765" s="1"/>
      <c r="T765" s="1"/>
      <c r="U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3"/>
      <c r="N766" s="3"/>
      <c r="O766" s="3"/>
      <c r="P766" s="3"/>
      <c r="Q766" s="1"/>
      <c r="R766" s="1"/>
      <c r="S766" s="1"/>
      <c r="T766" s="1"/>
      <c r="U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3"/>
      <c r="N767" s="3"/>
      <c r="O767" s="3"/>
      <c r="P767" s="3"/>
      <c r="Q767" s="1"/>
      <c r="R767" s="1"/>
      <c r="S767" s="1"/>
      <c r="T767" s="1"/>
      <c r="U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3"/>
      <c r="N768" s="3"/>
      <c r="O768" s="3"/>
      <c r="P768" s="3"/>
      <c r="Q768" s="1"/>
      <c r="R768" s="1"/>
      <c r="S768" s="1"/>
      <c r="T768" s="1"/>
      <c r="U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3"/>
      <c r="N769" s="3"/>
      <c r="O769" s="3"/>
      <c r="P769" s="3"/>
      <c r="Q769" s="1"/>
      <c r="R769" s="1"/>
      <c r="S769" s="1"/>
      <c r="T769" s="1"/>
      <c r="U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3"/>
      <c r="N770" s="3"/>
      <c r="O770" s="3"/>
      <c r="P770" s="3"/>
      <c r="Q770" s="1"/>
      <c r="R770" s="1"/>
      <c r="S770" s="1"/>
      <c r="T770" s="1"/>
      <c r="U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3"/>
      <c r="N771" s="3"/>
      <c r="O771" s="3"/>
      <c r="P771" s="3"/>
      <c r="Q771" s="1"/>
      <c r="R771" s="1"/>
      <c r="S771" s="1"/>
      <c r="T771" s="1"/>
      <c r="U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3"/>
      <c r="N772" s="3"/>
      <c r="O772" s="3"/>
      <c r="P772" s="3"/>
      <c r="Q772" s="1"/>
      <c r="R772" s="1"/>
      <c r="S772" s="1"/>
      <c r="T772" s="1"/>
      <c r="U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3"/>
      <c r="N773" s="3"/>
      <c r="O773" s="3"/>
      <c r="P773" s="3"/>
      <c r="Q773" s="1"/>
      <c r="R773" s="1"/>
      <c r="S773" s="1"/>
      <c r="T773" s="1"/>
      <c r="U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3"/>
      <c r="N774" s="3"/>
      <c r="O774" s="3"/>
      <c r="P774" s="3"/>
      <c r="Q774" s="1"/>
      <c r="R774" s="1"/>
      <c r="S774" s="1"/>
      <c r="T774" s="1"/>
      <c r="U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3"/>
      <c r="N775" s="3"/>
      <c r="O775" s="3"/>
      <c r="P775" s="3"/>
      <c r="Q775" s="1"/>
      <c r="R775" s="1"/>
      <c r="S775" s="1"/>
      <c r="T775" s="1"/>
      <c r="U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3"/>
      <c r="N776" s="3"/>
      <c r="O776" s="3"/>
      <c r="P776" s="3"/>
      <c r="Q776" s="1"/>
      <c r="R776" s="1"/>
      <c r="S776" s="1"/>
      <c r="T776" s="1"/>
      <c r="U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3"/>
      <c r="N777" s="3"/>
      <c r="O777" s="3"/>
      <c r="P777" s="3"/>
      <c r="Q777" s="1"/>
      <c r="R777" s="1"/>
      <c r="S777" s="1"/>
      <c r="T777" s="1"/>
      <c r="U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3"/>
      <c r="N778" s="3"/>
      <c r="O778" s="3"/>
      <c r="P778" s="3"/>
      <c r="Q778" s="1"/>
      <c r="R778" s="1"/>
      <c r="S778" s="1"/>
      <c r="T778" s="1"/>
      <c r="U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3"/>
      <c r="N779" s="3"/>
      <c r="O779" s="3"/>
      <c r="P779" s="3"/>
      <c r="Q779" s="1"/>
      <c r="R779" s="1"/>
      <c r="S779" s="1"/>
      <c r="T779" s="1"/>
      <c r="U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3"/>
      <c r="N780" s="3"/>
      <c r="O780" s="3"/>
      <c r="P780" s="3"/>
      <c r="Q780" s="1"/>
      <c r="R780" s="1"/>
      <c r="S780" s="1"/>
      <c r="T780" s="1"/>
      <c r="U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3"/>
      <c r="N781" s="3"/>
      <c r="O781" s="3"/>
      <c r="P781" s="3"/>
      <c r="Q781" s="1"/>
      <c r="R781" s="1"/>
      <c r="S781" s="1"/>
      <c r="T781" s="1"/>
      <c r="U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3"/>
      <c r="N782" s="3"/>
      <c r="O782" s="3"/>
      <c r="P782" s="3"/>
      <c r="Q782" s="1"/>
      <c r="R782" s="1"/>
      <c r="S782" s="1"/>
      <c r="T782" s="1"/>
      <c r="U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3"/>
      <c r="N783" s="3"/>
      <c r="O783" s="3"/>
      <c r="P783" s="3"/>
      <c r="Q783" s="1"/>
      <c r="R783" s="1"/>
      <c r="S783" s="1"/>
      <c r="T783" s="1"/>
      <c r="U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3"/>
      <c r="N784" s="3"/>
      <c r="O784" s="3"/>
      <c r="P784" s="3"/>
      <c r="Q784" s="1"/>
      <c r="R784" s="1"/>
      <c r="S784" s="1"/>
      <c r="T784" s="1"/>
      <c r="U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3"/>
      <c r="N785" s="3"/>
      <c r="O785" s="3"/>
      <c r="P785" s="3"/>
      <c r="Q785" s="1"/>
      <c r="R785" s="1"/>
      <c r="S785" s="1"/>
      <c r="T785" s="1"/>
      <c r="U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3"/>
      <c r="N786" s="3"/>
      <c r="O786" s="3"/>
      <c r="P786" s="3"/>
      <c r="Q786" s="1"/>
      <c r="R786" s="1"/>
      <c r="S786" s="1"/>
      <c r="T786" s="1"/>
      <c r="U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3"/>
      <c r="N787" s="3"/>
      <c r="O787" s="3"/>
      <c r="P787" s="3"/>
      <c r="Q787" s="1"/>
      <c r="R787" s="1"/>
      <c r="S787" s="1"/>
      <c r="T787" s="1"/>
      <c r="U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3"/>
      <c r="N788" s="3"/>
      <c r="O788" s="3"/>
      <c r="P788" s="3"/>
      <c r="Q788" s="1"/>
      <c r="R788" s="1"/>
      <c r="S788" s="1"/>
      <c r="T788" s="1"/>
      <c r="U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3"/>
      <c r="N789" s="3"/>
      <c r="O789" s="3"/>
      <c r="P789" s="3"/>
      <c r="Q789" s="1"/>
      <c r="R789" s="1"/>
      <c r="S789" s="1"/>
      <c r="T789" s="1"/>
      <c r="U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3"/>
      <c r="N790" s="3"/>
      <c r="O790" s="3"/>
      <c r="P790" s="3"/>
      <c r="Q790" s="1"/>
      <c r="R790" s="1"/>
      <c r="S790" s="1"/>
      <c r="T790" s="1"/>
      <c r="U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3"/>
      <c r="N791" s="3"/>
      <c r="O791" s="3"/>
      <c r="P791" s="3"/>
      <c r="Q791" s="1"/>
      <c r="R791" s="1"/>
      <c r="S791" s="1"/>
      <c r="T791" s="1"/>
      <c r="U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3"/>
      <c r="N792" s="3"/>
      <c r="O792" s="3"/>
      <c r="P792" s="3"/>
      <c r="Q792" s="1"/>
      <c r="R792" s="1"/>
      <c r="S792" s="1"/>
      <c r="T792" s="1"/>
      <c r="U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3"/>
      <c r="N793" s="3"/>
      <c r="O793" s="3"/>
      <c r="P793" s="3"/>
      <c r="Q793" s="1"/>
      <c r="R793" s="1"/>
      <c r="S793" s="1"/>
      <c r="T793" s="1"/>
      <c r="U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3"/>
      <c r="N794" s="3"/>
      <c r="O794" s="3"/>
      <c r="P794" s="3"/>
      <c r="Q794" s="1"/>
      <c r="R794" s="1"/>
      <c r="S794" s="1"/>
      <c r="T794" s="1"/>
      <c r="U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3"/>
      <c r="N795" s="3"/>
      <c r="O795" s="3"/>
      <c r="P795" s="3"/>
      <c r="Q795" s="1"/>
      <c r="R795" s="1"/>
      <c r="S795" s="1"/>
      <c r="T795" s="1"/>
      <c r="U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3"/>
      <c r="N796" s="3"/>
      <c r="O796" s="3"/>
      <c r="P796" s="3"/>
      <c r="Q796" s="1"/>
      <c r="R796" s="1"/>
      <c r="S796" s="1"/>
      <c r="T796" s="1"/>
      <c r="U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3"/>
      <c r="N797" s="3"/>
      <c r="O797" s="3"/>
      <c r="P797" s="3"/>
      <c r="Q797" s="1"/>
      <c r="R797" s="1"/>
      <c r="S797" s="1"/>
      <c r="T797" s="1"/>
      <c r="U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3"/>
      <c r="N798" s="3"/>
      <c r="O798" s="3"/>
      <c r="P798" s="3"/>
      <c r="Q798" s="1"/>
      <c r="R798" s="1"/>
      <c r="S798" s="1"/>
      <c r="T798" s="1"/>
      <c r="U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3"/>
      <c r="N799" s="3"/>
      <c r="O799" s="3"/>
      <c r="P799" s="3"/>
      <c r="Q799" s="1"/>
      <c r="R799" s="1"/>
      <c r="S799" s="1"/>
      <c r="T799" s="1"/>
      <c r="U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3"/>
      <c r="N800" s="3"/>
      <c r="O800" s="3"/>
      <c r="P800" s="3"/>
      <c r="Q800" s="1"/>
      <c r="R800" s="1"/>
      <c r="S800" s="1"/>
      <c r="T800" s="1"/>
      <c r="U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3"/>
      <c r="N801" s="3"/>
      <c r="O801" s="3"/>
      <c r="P801" s="3"/>
      <c r="Q801" s="1"/>
      <c r="R801" s="1"/>
      <c r="S801" s="1"/>
      <c r="T801" s="1"/>
      <c r="U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3"/>
      <c r="N802" s="3"/>
      <c r="O802" s="3"/>
      <c r="P802" s="3"/>
      <c r="Q802" s="1"/>
      <c r="R802" s="1"/>
      <c r="S802" s="1"/>
      <c r="T802" s="1"/>
      <c r="U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3"/>
      <c r="N803" s="3"/>
      <c r="O803" s="3"/>
      <c r="P803" s="3"/>
      <c r="Q803" s="1"/>
      <c r="R803" s="1"/>
      <c r="S803" s="1"/>
      <c r="T803" s="1"/>
      <c r="U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3"/>
      <c r="N804" s="3"/>
      <c r="O804" s="3"/>
      <c r="P804" s="3"/>
      <c r="Q804" s="1"/>
      <c r="R804" s="1"/>
      <c r="S804" s="1"/>
      <c r="T804" s="1"/>
      <c r="U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3"/>
      <c r="N805" s="3"/>
      <c r="O805" s="3"/>
      <c r="P805" s="3"/>
      <c r="Q805" s="1"/>
      <c r="R805" s="1"/>
      <c r="S805" s="1"/>
      <c r="T805" s="1"/>
      <c r="U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3"/>
      <c r="N806" s="3"/>
      <c r="O806" s="3"/>
      <c r="P806" s="3"/>
      <c r="Q806" s="1"/>
      <c r="R806" s="1"/>
      <c r="S806" s="1"/>
      <c r="T806" s="1"/>
      <c r="U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3"/>
      <c r="N807" s="3"/>
      <c r="O807" s="3"/>
      <c r="P807" s="3"/>
      <c r="Q807" s="1"/>
      <c r="R807" s="1"/>
      <c r="S807" s="1"/>
      <c r="T807" s="1"/>
      <c r="U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3"/>
      <c r="N808" s="3"/>
      <c r="O808" s="3"/>
      <c r="P808" s="3"/>
      <c r="Q808" s="1"/>
      <c r="R808" s="1"/>
      <c r="S808" s="1"/>
      <c r="T808" s="1"/>
      <c r="U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3"/>
      <c r="N809" s="3"/>
      <c r="O809" s="3"/>
      <c r="P809" s="3"/>
      <c r="Q809" s="1"/>
      <c r="R809" s="1"/>
      <c r="S809" s="1"/>
      <c r="T809" s="1"/>
      <c r="U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3"/>
      <c r="N810" s="3"/>
      <c r="O810" s="3"/>
      <c r="P810" s="3"/>
      <c r="Q810" s="1"/>
      <c r="R810" s="1"/>
      <c r="S810" s="1"/>
      <c r="T810" s="1"/>
      <c r="U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3"/>
      <c r="N811" s="3"/>
      <c r="O811" s="3"/>
      <c r="P811" s="3"/>
      <c r="Q811" s="1"/>
      <c r="R811" s="1"/>
      <c r="S811" s="1"/>
      <c r="T811" s="1"/>
      <c r="U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3"/>
      <c r="N812" s="3"/>
      <c r="O812" s="3"/>
      <c r="P812" s="3"/>
      <c r="Q812" s="1"/>
      <c r="R812" s="1"/>
      <c r="S812" s="1"/>
      <c r="T812" s="1"/>
      <c r="U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3"/>
      <c r="N813" s="3"/>
      <c r="O813" s="3"/>
      <c r="P813" s="3"/>
      <c r="Q813" s="1"/>
      <c r="R813" s="1"/>
      <c r="S813" s="1"/>
      <c r="T813" s="1"/>
      <c r="U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3"/>
      <c r="N814" s="3"/>
      <c r="O814" s="3"/>
      <c r="P814" s="3"/>
      <c r="Q814" s="1"/>
      <c r="R814" s="1"/>
      <c r="S814" s="1"/>
      <c r="T814" s="1"/>
      <c r="U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3"/>
      <c r="N815" s="3"/>
      <c r="O815" s="3"/>
      <c r="P815" s="3"/>
      <c r="Q815" s="1"/>
      <c r="R815" s="1"/>
      <c r="S815" s="1"/>
      <c r="T815" s="1"/>
      <c r="U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3"/>
      <c r="N816" s="3"/>
      <c r="O816" s="3"/>
      <c r="P816" s="3"/>
      <c r="Q816" s="1"/>
      <c r="R816" s="1"/>
      <c r="S816" s="1"/>
      <c r="T816" s="1"/>
      <c r="U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3"/>
      <c r="N817" s="3"/>
      <c r="O817" s="3"/>
      <c r="P817" s="3"/>
      <c r="Q817" s="1"/>
      <c r="R817" s="1"/>
      <c r="S817" s="1"/>
      <c r="T817" s="1"/>
      <c r="U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3"/>
      <c r="N818" s="3"/>
      <c r="O818" s="3"/>
      <c r="P818" s="3"/>
      <c r="Q818" s="1"/>
      <c r="R818" s="1"/>
      <c r="S818" s="1"/>
      <c r="T818" s="1"/>
      <c r="U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3"/>
      <c r="N819" s="3"/>
      <c r="O819" s="3"/>
      <c r="P819" s="3"/>
      <c r="Q819" s="1"/>
      <c r="R819" s="1"/>
      <c r="S819" s="1"/>
      <c r="T819" s="1"/>
      <c r="U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3"/>
      <c r="N820" s="3"/>
      <c r="O820" s="3"/>
      <c r="P820" s="3"/>
      <c r="Q820" s="1"/>
      <c r="R820" s="1"/>
      <c r="S820" s="1"/>
      <c r="T820" s="1"/>
      <c r="U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3"/>
      <c r="N821" s="3"/>
      <c r="O821" s="3"/>
      <c r="P821" s="3"/>
      <c r="Q821" s="1"/>
      <c r="R821" s="1"/>
      <c r="S821" s="1"/>
      <c r="T821" s="1"/>
      <c r="U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3"/>
      <c r="N822" s="3"/>
      <c r="O822" s="3"/>
      <c r="P822" s="3"/>
      <c r="Q822" s="1"/>
      <c r="R822" s="1"/>
      <c r="S822" s="1"/>
      <c r="T822" s="1"/>
      <c r="U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3"/>
      <c r="N823" s="3"/>
      <c r="O823" s="3"/>
      <c r="P823" s="3"/>
      <c r="Q823" s="1"/>
      <c r="R823" s="1"/>
      <c r="S823" s="1"/>
      <c r="T823" s="1"/>
      <c r="U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3"/>
      <c r="N824" s="3"/>
      <c r="O824" s="3"/>
      <c r="P824" s="3"/>
      <c r="Q824" s="1"/>
      <c r="R824" s="1"/>
      <c r="S824" s="1"/>
      <c r="T824" s="1"/>
      <c r="U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3"/>
      <c r="N825" s="3"/>
      <c r="O825" s="3"/>
      <c r="P825" s="3"/>
      <c r="Q825" s="1"/>
      <c r="R825" s="1"/>
      <c r="S825" s="1"/>
      <c r="T825" s="1"/>
      <c r="U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3"/>
      <c r="N826" s="3"/>
      <c r="O826" s="3"/>
      <c r="P826" s="3"/>
      <c r="Q826" s="1"/>
      <c r="R826" s="1"/>
      <c r="S826" s="1"/>
      <c r="T826" s="1"/>
      <c r="U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3"/>
      <c r="N827" s="3"/>
      <c r="O827" s="3"/>
      <c r="P827" s="3"/>
      <c r="Q827" s="1"/>
      <c r="R827" s="1"/>
      <c r="S827" s="1"/>
      <c r="T827" s="1"/>
      <c r="U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3"/>
      <c r="N828" s="3"/>
      <c r="O828" s="3"/>
      <c r="P828" s="3"/>
      <c r="Q828" s="1"/>
      <c r="R828" s="1"/>
      <c r="S828" s="1"/>
      <c r="T828" s="1"/>
      <c r="U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3"/>
      <c r="N829" s="3"/>
      <c r="O829" s="3"/>
      <c r="P829" s="3"/>
      <c r="Q829" s="1"/>
      <c r="R829" s="1"/>
      <c r="S829" s="1"/>
      <c r="T829" s="1"/>
      <c r="U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3"/>
      <c r="N830" s="3"/>
      <c r="O830" s="3"/>
      <c r="P830" s="3"/>
      <c r="Q830" s="1"/>
      <c r="R830" s="1"/>
      <c r="S830" s="1"/>
      <c r="T830" s="1"/>
      <c r="U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3"/>
      <c r="N831" s="3"/>
      <c r="O831" s="3"/>
      <c r="P831" s="3"/>
      <c r="Q831" s="1"/>
      <c r="R831" s="1"/>
      <c r="S831" s="1"/>
      <c r="T831" s="1"/>
      <c r="U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3"/>
      <c r="N832" s="3"/>
      <c r="O832" s="3"/>
      <c r="P832" s="3"/>
      <c r="Q832" s="1"/>
      <c r="R832" s="1"/>
      <c r="S832" s="1"/>
      <c r="T832" s="1"/>
      <c r="U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3"/>
      <c r="N833" s="3"/>
      <c r="O833" s="3"/>
      <c r="P833" s="3"/>
      <c r="Q833" s="1"/>
      <c r="R833" s="1"/>
      <c r="S833" s="1"/>
      <c r="T833" s="1"/>
      <c r="U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3"/>
      <c r="N834" s="3"/>
      <c r="O834" s="3"/>
      <c r="P834" s="3"/>
      <c r="Q834" s="1"/>
      <c r="R834" s="1"/>
      <c r="S834" s="1"/>
      <c r="T834" s="1"/>
      <c r="U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3"/>
      <c r="N835" s="3"/>
      <c r="O835" s="3"/>
      <c r="P835" s="3"/>
      <c r="Q835" s="1"/>
      <c r="R835" s="1"/>
      <c r="S835" s="1"/>
      <c r="T835" s="1"/>
      <c r="U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3"/>
      <c r="N836" s="3"/>
      <c r="O836" s="3"/>
      <c r="P836" s="3"/>
      <c r="Q836" s="1"/>
      <c r="R836" s="1"/>
      <c r="S836" s="1"/>
      <c r="T836" s="1"/>
      <c r="U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3"/>
      <c r="N837" s="3"/>
      <c r="O837" s="3"/>
      <c r="P837" s="3"/>
      <c r="Q837" s="1"/>
      <c r="R837" s="1"/>
      <c r="S837" s="1"/>
      <c r="T837" s="1"/>
      <c r="U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3"/>
      <c r="N838" s="3"/>
      <c r="O838" s="3"/>
      <c r="P838" s="3"/>
      <c r="Q838" s="1"/>
      <c r="R838" s="1"/>
      <c r="S838" s="1"/>
      <c r="T838" s="1"/>
      <c r="U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3"/>
      <c r="N839" s="3"/>
      <c r="O839" s="3"/>
      <c r="P839" s="3"/>
      <c r="Q839" s="1"/>
      <c r="R839" s="1"/>
      <c r="S839" s="1"/>
      <c r="T839" s="1"/>
      <c r="U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3"/>
      <c r="N840" s="3"/>
      <c r="O840" s="3"/>
      <c r="P840" s="3"/>
      <c r="Q840" s="1"/>
      <c r="R840" s="1"/>
      <c r="S840" s="1"/>
      <c r="T840" s="1"/>
      <c r="U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3"/>
      <c r="N841" s="3"/>
      <c r="O841" s="3"/>
      <c r="P841" s="3"/>
      <c r="Q841" s="1"/>
      <c r="R841" s="1"/>
      <c r="S841" s="1"/>
      <c r="T841" s="1"/>
      <c r="U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3"/>
      <c r="N842" s="3"/>
      <c r="O842" s="3"/>
      <c r="P842" s="3"/>
      <c r="Q842" s="1"/>
      <c r="R842" s="1"/>
      <c r="S842" s="1"/>
      <c r="T842" s="1"/>
      <c r="U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3"/>
      <c r="N843" s="3"/>
      <c r="O843" s="3"/>
      <c r="P843" s="3"/>
      <c r="Q843" s="1"/>
      <c r="R843" s="1"/>
      <c r="S843" s="1"/>
      <c r="T843" s="1"/>
      <c r="U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3"/>
      <c r="N844" s="3"/>
      <c r="O844" s="3"/>
      <c r="P844" s="3"/>
      <c r="Q844" s="1"/>
      <c r="R844" s="1"/>
      <c r="S844" s="1"/>
      <c r="T844" s="1"/>
      <c r="U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3"/>
      <c r="N845" s="3"/>
      <c r="O845" s="3"/>
      <c r="P845" s="3"/>
      <c r="Q845" s="1"/>
      <c r="R845" s="1"/>
      <c r="S845" s="1"/>
      <c r="T845" s="1"/>
      <c r="U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3"/>
      <c r="N846" s="3"/>
      <c r="O846" s="3"/>
      <c r="P846" s="3"/>
      <c r="Q846" s="1"/>
      <c r="R846" s="1"/>
      <c r="S846" s="1"/>
      <c r="T846" s="1"/>
      <c r="U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3"/>
      <c r="N847" s="3"/>
      <c r="O847" s="3"/>
      <c r="P847" s="3"/>
      <c r="Q847" s="1"/>
      <c r="R847" s="1"/>
      <c r="S847" s="1"/>
      <c r="T847" s="1"/>
      <c r="U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3"/>
      <c r="N848" s="3"/>
      <c r="O848" s="3"/>
      <c r="P848" s="3"/>
      <c r="Q848" s="1"/>
      <c r="R848" s="1"/>
      <c r="S848" s="1"/>
      <c r="T848" s="1"/>
      <c r="U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3"/>
      <c r="N849" s="3"/>
      <c r="O849" s="3"/>
      <c r="P849" s="3"/>
      <c r="Q849" s="1"/>
      <c r="R849" s="1"/>
      <c r="S849" s="1"/>
      <c r="T849" s="1"/>
      <c r="U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3"/>
      <c r="N850" s="3"/>
      <c r="O850" s="3"/>
      <c r="P850" s="3"/>
      <c r="Q850" s="1"/>
      <c r="R850" s="1"/>
      <c r="S850" s="1"/>
      <c r="T850" s="1"/>
      <c r="U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3"/>
      <c r="N851" s="3"/>
      <c r="O851" s="3"/>
      <c r="P851" s="3"/>
      <c r="Q851" s="1"/>
      <c r="R851" s="1"/>
      <c r="S851" s="1"/>
      <c r="T851" s="1"/>
      <c r="U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3"/>
      <c r="N852" s="3"/>
      <c r="O852" s="3"/>
      <c r="P852" s="3"/>
      <c r="Q852" s="1"/>
      <c r="R852" s="1"/>
      <c r="S852" s="1"/>
      <c r="T852" s="1"/>
      <c r="U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3"/>
      <c r="N853" s="3"/>
      <c r="O853" s="3"/>
      <c r="P853" s="3"/>
      <c r="Q853" s="1"/>
      <c r="R853" s="1"/>
      <c r="S853" s="1"/>
      <c r="T853" s="1"/>
      <c r="U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3"/>
      <c r="N854" s="3"/>
      <c r="O854" s="3"/>
      <c r="P854" s="3"/>
      <c r="Q854" s="1"/>
      <c r="R854" s="1"/>
      <c r="S854" s="1"/>
      <c r="T854" s="1"/>
      <c r="U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3"/>
      <c r="N855" s="3"/>
      <c r="O855" s="3"/>
      <c r="P855" s="3"/>
      <c r="Q855" s="1"/>
      <c r="R855" s="1"/>
      <c r="S855" s="1"/>
      <c r="T855" s="1"/>
      <c r="U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3"/>
      <c r="N856" s="3"/>
      <c r="O856" s="3"/>
      <c r="P856" s="3"/>
      <c r="Q856" s="1"/>
      <c r="R856" s="1"/>
      <c r="S856" s="1"/>
      <c r="T856" s="1"/>
      <c r="U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3"/>
      <c r="N857" s="3"/>
      <c r="O857" s="3"/>
      <c r="P857" s="3"/>
      <c r="Q857" s="1"/>
      <c r="R857" s="1"/>
      <c r="S857" s="1"/>
      <c r="T857" s="1"/>
      <c r="U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3"/>
      <c r="N858" s="3"/>
      <c r="O858" s="3"/>
      <c r="P858" s="3"/>
      <c r="Q858" s="1"/>
      <c r="R858" s="1"/>
      <c r="S858" s="1"/>
      <c r="T858" s="1"/>
      <c r="U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3"/>
      <c r="N859" s="3"/>
      <c r="O859" s="3"/>
      <c r="P859" s="3"/>
      <c r="Q859" s="1"/>
      <c r="R859" s="1"/>
      <c r="S859" s="1"/>
      <c r="T859" s="1"/>
      <c r="U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3"/>
      <c r="N860" s="3"/>
      <c r="O860" s="3"/>
      <c r="P860" s="3"/>
      <c r="Q860" s="1"/>
      <c r="R860" s="1"/>
      <c r="S860" s="1"/>
      <c r="T860" s="1"/>
      <c r="U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3"/>
      <c r="N861" s="3"/>
      <c r="O861" s="3"/>
      <c r="P861" s="3"/>
      <c r="Q861" s="1"/>
      <c r="R861" s="1"/>
      <c r="S861" s="1"/>
      <c r="T861" s="1"/>
      <c r="U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3"/>
      <c r="N862" s="3"/>
      <c r="O862" s="3"/>
      <c r="P862" s="3"/>
      <c r="Q862" s="1"/>
      <c r="R862" s="1"/>
      <c r="S862" s="1"/>
      <c r="T862" s="1"/>
      <c r="U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3"/>
      <c r="N863" s="3"/>
      <c r="O863" s="3"/>
      <c r="P863" s="3"/>
      <c r="Q863" s="1"/>
      <c r="R863" s="1"/>
      <c r="S863" s="1"/>
      <c r="T863" s="1"/>
      <c r="U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3"/>
      <c r="N864" s="3"/>
      <c r="O864" s="3"/>
      <c r="P864" s="3"/>
      <c r="Q864" s="1"/>
      <c r="R864" s="1"/>
      <c r="S864" s="1"/>
      <c r="T864" s="1"/>
      <c r="U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3"/>
      <c r="N865" s="3"/>
      <c r="O865" s="3"/>
      <c r="P865" s="3"/>
      <c r="Q865" s="1"/>
      <c r="R865" s="1"/>
      <c r="S865" s="1"/>
      <c r="T865" s="1"/>
      <c r="U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3"/>
      <c r="N866" s="3"/>
      <c r="O866" s="3"/>
      <c r="P866" s="3"/>
      <c r="Q866" s="1"/>
      <c r="R866" s="1"/>
      <c r="S866" s="1"/>
      <c r="T866" s="1"/>
      <c r="U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3"/>
      <c r="N867" s="3"/>
      <c r="O867" s="3"/>
      <c r="P867" s="3"/>
      <c r="Q867" s="1"/>
      <c r="R867" s="1"/>
      <c r="S867" s="1"/>
      <c r="T867" s="1"/>
      <c r="U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3"/>
      <c r="N868" s="3"/>
      <c r="O868" s="3"/>
      <c r="P868" s="3"/>
      <c r="Q868" s="1"/>
      <c r="R868" s="1"/>
      <c r="S868" s="1"/>
      <c r="T868" s="1"/>
      <c r="U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3"/>
      <c r="N869" s="3"/>
      <c r="O869" s="3"/>
      <c r="P869" s="3"/>
      <c r="Q869" s="1"/>
      <c r="R869" s="1"/>
      <c r="S869" s="1"/>
      <c r="T869" s="1"/>
      <c r="U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3"/>
      <c r="N870" s="3"/>
      <c r="O870" s="3"/>
      <c r="P870" s="3"/>
      <c r="Q870" s="1"/>
      <c r="R870" s="1"/>
      <c r="S870" s="1"/>
      <c r="T870" s="1"/>
      <c r="U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3"/>
      <c r="N871" s="3"/>
      <c r="O871" s="3"/>
      <c r="P871" s="3"/>
      <c r="Q871" s="1"/>
      <c r="R871" s="1"/>
      <c r="S871" s="1"/>
      <c r="T871" s="1"/>
      <c r="U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3"/>
      <c r="N872" s="3"/>
      <c r="O872" s="3"/>
      <c r="P872" s="3"/>
      <c r="Q872" s="1"/>
      <c r="R872" s="1"/>
      <c r="S872" s="1"/>
      <c r="T872" s="1"/>
      <c r="U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3"/>
      <c r="N873" s="3"/>
      <c r="O873" s="3"/>
      <c r="P873" s="3"/>
      <c r="Q873" s="1"/>
      <c r="R873" s="1"/>
      <c r="S873" s="1"/>
      <c r="T873" s="1"/>
      <c r="U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3"/>
      <c r="N874" s="3"/>
      <c r="O874" s="3"/>
      <c r="P874" s="3"/>
      <c r="Q874" s="1"/>
      <c r="R874" s="1"/>
      <c r="S874" s="1"/>
      <c r="T874" s="1"/>
      <c r="U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3"/>
      <c r="N875" s="3"/>
      <c r="O875" s="3"/>
      <c r="P875" s="3"/>
      <c r="Q875" s="1"/>
      <c r="R875" s="1"/>
      <c r="S875" s="1"/>
      <c r="T875" s="1"/>
      <c r="U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3"/>
      <c r="N876" s="3"/>
      <c r="O876" s="3"/>
      <c r="P876" s="3"/>
      <c r="Q876" s="1"/>
      <c r="R876" s="1"/>
      <c r="S876" s="1"/>
      <c r="T876" s="1"/>
      <c r="U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3"/>
      <c r="N877" s="3"/>
      <c r="O877" s="3"/>
      <c r="P877" s="3"/>
      <c r="Q877" s="1"/>
      <c r="R877" s="1"/>
      <c r="S877" s="1"/>
      <c r="T877" s="1"/>
      <c r="U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3"/>
      <c r="N878" s="3"/>
      <c r="O878" s="3"/>
      <c r="P878" s="3"/>
      <c r="Q878" s="1"/>
      <c r="R878" s="1"/>
      <c r="S878" s="1"/>
      <c r="T878" s="1"/>
      <c r="U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3"/>
      <c r="N879" s="3"/>
      <c r="O879" s="3"/>
      <c r="P879" s="3"/>
      <c r="Q879" s="1"/>
      <c r="R879" s="1"/>
      <c r="S879" s="1"/>
      <c r="T879" s="1"/>
      <c r="U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3"/>
      <c r="N880" s="3"/>
      <c r="O880" s="3"/>
      <c r="P880" s="3"/>
      <c r="Q880" s="1"/>
      <c r="R880" s="1"/>
      <c r="S880" s="1"/>
      <c r="T880" s="1"/>
      <c r="U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3"/>
      <c r="N881" s="3"/>
      <c r="O881" s="3"/>
      <c r="P881" s="3"/>
      <c r="Q881" s="1"/>
      <c r="R881" s="1"/>
      <c r="S881" s="1"/>
      <c r="T881" s="1"/>
      <c r="U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3"/>
      <c r="N882" s="3"/>
      <c r="O882" s="3"/>
      <c r="P882" s="3"/>
      <c r="Q882" s="1"/>
      <c r="R882" s="1"/>
      <c r="S882" s="1"/>
      <c r="T882" s="1"/>
      <c r="U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3"/>
      <c r="N883" s="3"/>
      <c r="O883" s="3"/>
      <c r="P883" s="3"/>
      <c r="Q883" s="1"/>
      <c r="R883" s="1"/>
      <c r="S883" s="1"/>
      <c r="T883" s="1"/>
      <c r="U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3"/>
      <c r="N884" s="3"/>
      <c r="O884" s="3"/>
      <c r="P884" s="3"/>
      <c r="Q884" s="1"/>
      <c r="R884" s="1"/>
      <c r="S884" s="1"/>
      <c r="T884" s="1"/>
      <c r="U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3"/>
      <c r="N885" s="3"/>
      <c r="O885" s="3"/>
      <c r="P885" s="3"/>
      <c r="Q885" s="1"/>
      <c r="R885" s="1"/>
      <c r="S885" s="1"/>
      <c r="T885" s="1"/>
      <c r="U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3"/>
      <c r="N886" s="3"/>
      <c r="O886" s="3"/>
      <c r="P886" s="3"/>
      <c r="Q886" s="1"/>
      <c r="R886" s="1"/>
      <c r="S886" s="1"/>
      <c r="T886" s="1"/>
      <c r="U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3"/>
      <c r="N887" s="3"/>
      <c r="O887" s="3"/>
      <c r="P887" s="3"/>
      <c r="Q887" s="1"/>
      <c r="R887" s="1"/>
      <c r="S887" s="1"/>
      <c r="T887" s="1"/>
      <c r="U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3"/>
      <c r="N888" s="3"/>
      <c r="O888" s="3"/>
      <c r="P888" s="3"/>
      <c r="Q888" s="1"/>
      <c r="R888" s="1"/>
      <c r="S888" s="1"/>
      <c r="T888" s="1"/>
      <c r="U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3"/>
      <c r="N889" s="3"/>
      <c r="O889" s="3"/>
      <c r="P889" s="3"/>
      <c r="Q889" s="1"/>
      <c r="R889" s="1"/>
      <c r="S889" s="1"/>
      <c r="T889" s="1"/>
      <c r="U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3"/>
      <c r="N890" s="3"/>
      <c r="O890" s="3"/>
      <c r="P890" s="3"/>
      <c r="Q890" s="1"/>
      <c r="R890" s="1"/>
      <c r="S890" s="1"/>
      <c r="T890" s="1"/>
      <c r="U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3"/>
      <c r="N891" s="3"/>
      <c r="O891" s="3"/>
      <c r="P891" s="3"/>
      <c r="Q891" s="1"/>
      <c r="R891" s="1"/>
      <c r="S891" s="1"/>
      <c r="T891" s="1"/>
      <c r="U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3"/>
      <c r="N892" s="3"/>
      <c r="O892" s="3"/>
      <c r="P892" s="3"/>
      <c r="Q892" s="1"/>
      <c r="R892" s="1"/>
      <c r="S892" s="1"/>
      <c r="T892" s="1"/>
      <c r="U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3"/>
      <c r="N893" s="3"/>
      <c r="O893" s="3"/>
      <c r="P893" s="3"/>
      <c r="Q893" s="1"/>
      <c r="R893" s="1"/>
      <c r="S893" s="1"/>
      <c r="T893" s="1"/>
      <c r="U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3"/>
      <c r="N894" s="3"/>
      <c r="O894" s="3"/>
      <c r="P894" s="3"/>
      <c r="Q894" s="1"/>
      <c r="R894" s="1"/>
      <c r="S894" s="1"/>
      <c r="T894" s="1"/>
      <c r="U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3"/>
      <c r="N895" s="3"/>
      <c r="O895" s="3"/>
      <c r="P895" s="3"/>
      <c r="Q895" s="1"/>
      <c r="R895" s="1"/>
      <c r="S895" s="1"/>
      <c r="T895" s="1"/>
      <c r="U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3"/>
      <c r="N896" s="3"/>
      <c r="O896" s="3"/>
      <c r="P896" s="3"/>
      <c r="Q896" s="1"/>
      <c r="R896" s="1"/>
      <c r="S896" s="1"/>
      <c r="T896" s="1"/>
      <c r="U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3"/>
      <c r="N897" s="3"/>
      <c r="O897" s="3"/>
      <c r="P897" s="3"/>
      <c r="Q897" s="1"/>
      <c r="R897" s="1"/>
      <c r="S897" s="1"/>
      <c r="T897" s="1"/>
      <c r="U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3"/>
      <c r="N898" s="3"/>
      <c r="O898" s="3"/>
      <c r="P898" s="3"/>
      <c r="Q898" s="1"/>
      <c r="R898" s="1"/>
      <c r="S898" s="1"/>
      <c r="T898" s="1"/>
      <c r="U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3"/>
      <c r="N899" s="3"/>
      <c r="O899" s="3"/>
      <c r="P899" s="3"/>
      <c r="Q899" s="1"/>
      <c r="R899" s="1"/>
      <c r="S899" s="1"/>
      <c r="T899" s="1"/>
      <c r="U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3"/>
      <c r="N900" s="3"/>
      <c r="O900" s="3"/>
      <c r="P900" s="3"/>
      <c r="Q900" s="1"/>
      <c r="R900" s="1"/>
      <c r="S900" s="1"/>
      <c r="T900" s="1"/>
      <c r="U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3"/>
      <c r="N901" s="3"/>
      <c r="O901" s="3"/>
      <c r="P901" s="3"/>
      <c r="Q901" s="1"/>
      <c r="R901" s="1"/>
      <c r="S901" s="1"/>
      <c r="T901" s="1"/>
      <c r="U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3"/>
      <c r="N902" s="3"/>
      <c r="O902" s="3"/>
      <c r="P902" s="3"/>
      <c r="Q902" s="1"/>
      <c r="R902" s="1"/>
      <c r="S902" s="1"/>
      <c r="T902" s="1"/>
      <c r="U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3"/>
      <c r="N903" s="3"/>
      <c r="O903" s="3"/>
      <c r="P903" s="3"/>
      <c r="Q903" s="1"/>
      <c r="R903" s="1"/>
      <c r="S903" s="1"/>
      <c r="T903" s="1"/>
      <c r="U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3"/>
      <c r="N904" s="3"/>
      <c r="O904" s="3"/>
      <c r="P904" s="3"/>
      <c r="Q904" s="1"/>
      <c r="R904" s="1"/>
      <c r="S904" s="1"/>
      <c r="T904" s="1"/>
      <c r="U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3"/>
      <c r="N905" s="3"/>
      <c r="O905" s="3"/>
      <c r="P905" s="3"/>
      <c r="Q905" s="1"/>
      <c r="R905" s="1"/>
      <c r="S905" s="1"/>
      <c r="T905" s="1"/>
      <c r="U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3"/>
      <c r="N906" s="3"/>
      <c r="O906" s="3"/>
      <c r="P906" s="3"/>
      <c r="Q906" s="1"/>
      <c r="R906" s="1"/>
      <c r="S906" s="1"/>
      <c r="T906" s="1"/>
      <c r="U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3"/>
      <c r="N907" s="3"/>
      <c r="O907" s="3"/>
      <c r="P907" s="3"/>
      <c r="Q907" s="1"/>
      <c r="R907" s="1"/>
      <c r="S907" s="1"/>
      <c r="T907" s="1"/>
      <c r="U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3"/>
      <c r="N908" s="3"/>
      <c r="O908" s="3"/>
      <c r="P908" s="3"/>
      <c r="Q908" s="1"/>
      <c r="R908" s="1"/>
      <c r="S908" s="1"/>
      <c r="T908" s="1"/>
      <c r="U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3"/>
      <c r="N909" s="3"/>
      <c r="O909" s="3"/>
      <c r="P909" s="3"/>
      <c r="Q909" s="1"/>
      <c r="R909" s="1"/>
      <c r="S909" s="1"/>
      <c r="T909" s="1"/>
      <c r="U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3"/>
      <c r="N910" s="3"/>
      <c r="O910" s="3"/>
      <c r="P910" s="3"/>
      <c r="Q910" s="1"/>
      <c r="R910" s="1"/>
      <c r="S910" s="1"/>
      <c r="T910" s="1"/>
      <c r="U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3"/>
      <c r="N911" s="3"/>
      <c r="O911" s="3"/>
      <c r="P911" s="3"/>
      <c r="Q911" s="1"/>
      <c r="R911" s="1"/>
      <c r="S911" s="1"/>
      <c r="T911" s="1"/>
      <c r="U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3"/>
      <c r="N912" s="3"/>
      <c r="O912" s="3"/>
      <c r="P912" s="3"/>
      <c r="Q912" s="1"/>
      <c r="R912" s="1"/>
      <c r="S912" s="1"/>
      <c r="T912" s="1"/>
      <c r="U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3"/>
      <c r="N913" s="3"/>
      <c r="O913" s="3"/>
      <c r="P913" s="3"/>
      <c r="Q913" s="1"/>
      <c r="R913" s="1"/>
      <c r="S913" s="1"/>
      <c r="T913" s="1"/>
      <c r="U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3"/>
      <c r="N914" s="3"/>
      <c r="O914" s="3"/>
      <c r="P914" s="3"/>
      <c r="Q914" s="1"/>
      <c r="R914" s="1"/>
      <c r="S914" s="1"/>
      <c r="T914" s="1"/>
      <c r="U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3"/>
      <c r="N915" s="3"/>
      <c r="O915" s="3"/>
      <c r="P915" s="3"/>
      <c r="Q915" s="1"/>
      <c r="R915" s="1"/>
      <c r="S915" s="1"/>
      <c r="T915" s="1"/>
      <c r="U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3"/>
      <c r="N916" s="3"/>
      <c r="O916" s="3"/>
      <c r="P916" s="3"/>
      <c r="Q916" s="1"/>
      <c r="R916" s="1"/>
      <c r="S916" s="1"/>
      <c r="T916" s="1"/>
      <c r="U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3"/>
      <c r="N917" s="3"/>
      <c r="O917" s="3"/>
      <c r="P917" s="3"/>
      <c r="Q917" s="1"/>
      <c r="R917" s="1"/>
      <c r="S917" s="1"/>
      <c r="T917" s="1"/>
      <c r="U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3"/>
      <c r="N918" s="3"/>
      <c r="O918" s="3"/>
      <c r="P918" s="3"/>
      <c r="Q918" s="1"/>
      <c r="R918" s="1"/>
      <c r="S918" s="1"/>
      <c r="T918" s="1"/>
      <c r="U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3"/>
      <c r="N919" s="3"/>
      <c r="O919" s="3"/>
      <c r="P919" s="3"/>
      <c r="Q919" s="1"/>
      <c r="R919" s="1"/>
      <c r="S919" s="1"/>
      <c r="T919" s="1"/>
      <c r="U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3"/>
      <c r="N920" s="3"/>
      <c r="O920" s="3"/>
      <c r="P920" s="3"/>
      <c r="Q920" s="1"/>
      <c r="R920" s="1"/>
      <c r="S920" s="1"/>
      <c r="T920" s="1"/>
      <c r="U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3"/>
      <c r="N921" s="3"/>
      <c r="O921" s="3"/>
      <c r="P921" s="3"/>
      <c r="Q921" s="1"/>
      <c r="R921" s="1"/>
      <c r="S921" s="1"/>
      <c r="T921" s="1"/>
      <c r="U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3"/>
      <c r="N922" s="3"/>
      <c r="O922" s="3"/>
      <c r="P922" s="3"/>
      <c r="Q922" s="1"/>
      <c r="R922" s="1"/>
      <c r="S922" s="1"/>
      <c r="T922" s="1"/>
      <c r="U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3"/>
      <c r="N923" s="3"/>
      <c r="O923" s="3"/>
      <c r="P923" s="3"/>
      <c r="Q923" s="1"/>
      <c r="R923" s="1"/>
      <c r="S923" s="1"/>
      <c r="T923" s="1"/>
      <c r="U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3"/>
      <c r="N924" s="3"/>
      <c r="O924" s="3"/>
      <c r="P924" s="3"/>
      <c r="Q924" s="1"/>
      <c r="R924" s="1"/>
      <c r="S924" s="1"/>
      <c r="T924" s="1"/>
      <c r="U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3"/>
      <c r="N925" s="3"/>
      <c r="O925" s="3"/>
      <c r="P925" s="3"/>
      <c r="Q925" s="1"/>
      <c r="R925" s="1"/>
      <c r="S925" s="1"/>
      <c r="T925" s="1"/>
      <c r="U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3"/>
      <c r="N926" s="3"/>
      <c r="O926" s="3"/>
      <c r="P926" s="3"/>
      <c r="Q926" s="1"/>
      <c r="R926" s="1"/>
      <c r="S926" s="1"/>
      <c r="T926" s="1"/>
      <c r="U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3"/>
      <c r="N927" s="3"/>
      <c r="O927" s="3"/>
      <c r="P927" s="3"/>
      <c r="Q927" s="1"/>
      <c r="R927" s="1"/>
      <c r="S927" s="1"/>
      <c r="T927" s="1"/>
      <c r="U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3"/>
      <c r="N928" s="3"/>
      <c r="O928" s="3"/>
      <c r="P928" s="3"/>
      <c r="Q928" s="1"/>
      <c r="R928" s="1"/>
      <c r="S928" s="1"/>
      <c r="T928" s="1"/>
      <c r="U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3"/>
      <c r="N929" s="3"/>
      <c r="O929" s="3"/>
      <c r="P929" s="3"/>
      <c r="Q929" s="1"/>
      <c r="R929" s="1"/>
      <c r="S929" s="1"/>
      <c r="T929" s="1"/>
      <c r="U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3"/>
      <c r="N930" s="3"/>
      <c r="O930" s="3"/>
      <c r="P930" s="3"/>
      <c r="Q930" s="1"/>
      <c r="R930" s="1"/>
      <c r="S930" s="1"/>
      <c r="T930" s="1"/>
      <c r="U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3"/>
      <c r="N931" s="3"/>
      <c r="O931" s="3"/>
      <c r="P931" s="3"/>
      <c r="Q931" s="1"/>
      <c r="R931" s="1"/>
      <c r="S931" s="1"/>
      <c r="T931" s="1"/>
      <c r="U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3"/>
      <c r="N932" s="3"/>
      <c r="O932" s="3"/>
      <c r="P932" s="3"/>
      <c r="Q932" s="1"/>
      <c r="R932" s="1"/>
      <c r="S932" s="1"/>
      <c r="T932" s="1"/>
      <c r="U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3"/>
      <c r="N933" s="3"/>
      <c r="O933" s="3"/>
      <c r="P933" s="3"/>
      <c r="Q933" s="1"/>
      <c r="R933" s="1"/>
      <c r="S933" s="1"/>
      <c r="T933" s="1"/>
      <c r="U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3"/>
      <c r="N934" s="3"/>
      <c r="O934" s="3"/>
      <c r="P934" s="3"/>
      <c r="Q934" s="1"/>
      <c r="R934" s="1"/>
      <c r="S934" s="1"/>
      <c r="T934" s="1"/>
      <c r="U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3"/>
      <c r="N935" s="3"/>
      <c r="O935" s="3"/>
      <c r="P935" s="3"/>
      <c r="Q935" s="1"/>
      <c r="R935" s="1"/>
      <c r="S935" s="1"/>
      <c r="T935" s="1"/>
      <c r="U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3"/>
      <c r="N936" s="3"/>
      <c r="O936" s="3"/>
      <c r="P936" s="3"/>
      <c r="Q936" s="1"/>
      <c r="R936" s="1"/>
      <c r="S936" s="1"/>
      <c r="T936" s="1"/>
      <c r="U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3"/>
      <c r="N937" s="3"/>
      <c r="O937" s="3"/>
      <c r="P937" s="3"/>
      <c r="Q937" s="1"/>
      <c r="R937" s="1"/>
      <c r="S937" s="1"/>
      <c r="T937" s="1"/>
      <c r="U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3"/>
      <c r="N938" s="3"/>
      <c r="O938" s="3"/>
      <c r="P938" s="3"/>
      <c r="Q938" s="1"/>
      <c r="R938" s="1"/>
      <c r="S938" s="1"/>
      <c r="T938" s="1"/>
      <c r="U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3"/>
      <c r="N939" s="3"/>
      <c r="O939" s="3"/>
      <c r="P939" s="3"/>
      <c r="Q939" s="1"/>
      <c r="R939" s="1"/>
      <c r="S939" s="1"/>
      <c r="T939" s="1"/>
      <c r="U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3"/>
      <c r="N940" s="3"/>
      <c r="O940" s="3"/>
      <c r="P940" s="3"/>
      <c r="Q940" s="1"/>
      <c r="R940" s="1"/>
      <c r="S940" s="1"/>
      <c r="T940" s="1"/>
      <c r="U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3"/>
      <c r="N941" s="3"/>
      <c r="O941" s="3"/>
      <c r="P941" s="3"/>
      <c r="Q941" s="1"/>
      <c r="R941" s="1"/>
      <c r="S941" s="1"/>
      <c r="T941" s="1"/>
      <c r="U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3"/>
      <c r="N942" s="3"/>
      <c r="O942" s="3"/>
      <c r="P942" s="3"/>
      <c r="Q942" s="1"/>
      <c r="R942" s="1"/>
      <c r="S942" s="1"/>
      <c r="T942" s="1"/>
      <c r="U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3"/>
      <c r="N943" s="3"/>
      <c r="O943" s="3"/>
      <c r="P943" s="3"/>
      <c r="Q943" s="1"/>
      <c r="R943" s="1"/>
      <c r="S943" s="1"/>
      <c r="T943" s="1"/>
      <c r="U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3"/>
      <c r="N944" s="3"/>
      <c r="O944" s="3"/>
      <c r="P944" s="3"/>
      <c r="Q944" s="1"/>
      <c r="R944" s="1"/>
      <c r="S944" s="1"/>
      <c r="T944" s="1"/>
      <c r="U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3"/>
      <c r="N945" s="3"/>
      <c r="O945" s="3"/>
      <c r="P945" s="3"/>
      <c r="Q945" s="1"/>
      <c r="R945" s="1"/>
      <c r="S945" s="1"/>
      <c r="T945" s="1"/>
      <c r="U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3"/>
      <c r="N946" s="3"/>
      <c r="O946" s="3"/>
      <c r="P946" s="3"/>
      <c r="Q946" s="1"/>
      <c r="R946" s="1"/>
      <c r="S946" s="1"/>
      <c r="T946" s="1"/>
      <c r="U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3"/>
      <c r="N947" s="3"/>
      <c r="O947" s="3"/>
      <c r="P947" s="3"/>
      <c r="Q947" s="1"/>
      <c r="R947" s="1"/>
      <c r="S947" s="1"/>
      <c r="T947" s="1"/>
      <c r="U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3"/>
      <c r="N948" s="3"/>
      <c r="O948" s="3"/>
      <c r="P948" s="3"/>
      <c r="Q948" s="1"/>
      <c r="R948" s="1"/>
      <c r="S948" s="1"/>
      <c r="T948" s="1"/>
      <c r="U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3"/>
      <c r="N949" s="3"/>
      <c r="O949" s="3"/>
      <c r="P949" s="3"/>
      <c r="Q949" s="1"/>
      <c r="R949" s="1"/>
      <c r="S949" s="1"/>
      <c r="T949" s="1"/>
      <c r="U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3"/>
      <c r="N950" s="3"/>
      <c r="O950" s="3"/>
      <c r="P950" s="3"/>
      <c r="Q950" s="1"/>
      <c r="R950" s="1"/>
      <c r="S950" s="1"/>
      <c r="T950" s="1"/>
      <c r="U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3"/>
      <c r="N951" s="3"/>
      <c r="O951" s="3"/>
      <c r="P951" s="3"/>
      <c r="Q951" s="1"/>
      <c r="R951" s="1"/>
      <c r="S951" s="1"/>
      <c r="T951" s="1"/>
      <c r="U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3"/>
      <c r="N952" s="3"/>
      <c r="O952" s="3"/>
      <c r="P952" s="3"/>
      <c r="Q952" s="1"/>
      <c r="R952" s="1"/>
      <c r="S952" s="1"/>
      <c r="T952" s="1"/>
      <c r="U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3"/>
      <c r="N953" s="3"/>
      <c r="O953" s="3"/>
      <c r="P953" s="3"/>
      <c r="Q953" s="1"/>
      <c r="R953" s="1"/>
      <c r="S953" s="1"/>
      <c r="T953" s="1"/>
      <c r="U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3"/>
      <c r="N954" s="3"/>
      <c r="O954" s="3"/>
      <c r="P954" s="3"/>
      <c r="Q954" s="1"/>
      <c r="R954" s="1"/>
      <c r="S954" s="1"/>
      <c r="T954" s="1"/>
      <c r="U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3"/>
      <c r="N955" s="3"/>
      <c r="O955" s="3"/>
      <c r="P955" s="3"/>
      <c r="Q955" s="1"/>
      <c r="R955" s="1"/>
      <c r="S955" s="1"/>
      <c r="T955" s="1"/>
      <c r="U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3"/>
      <c r="N956" s="3"/>
      <c r="O956" s="3"/>
      <c r="P956" s="3"/>
      <c r="Q956" s="1"/>
      <c r="R956" s="1"/>
      <c r="S956" s="1"/>
      <c r="T956" s="1"/>
      <c r="U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3"/>
      <c r="N957" s="3"/>
      <c r="O957" s="3"/>
      <c r="P957" s="3"/>
      <c r="Q957" s="1"/>
      <c r="R957" s="1"/>
      <c r="S957" s="1"/>
      <c r="T957" s="1"/>
      <c r="U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3"/>
      <c r="N958" s="3"/>
      <c r="O958" s="3"/>
      <c r="P958" s="3"/>
      <c r="Q958" s="1"/>
      <c r="R958" s="1"/>
      <c r="S958" s="1"/>
      <c r="T958" s="1"/>
      <c r="U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3"/>
      <c r="N959" s="3"/>
      <c r="O959" s="3"/>
      <c r="P959" s="3"/>
      <c r="Q959" s="1"/>
      <c r="R959" s="1"/>
      <c r="S959" s="1"/>
      <c r="T959" s="1"/>
      <c r="U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3"/>
      <c r="N960" s="3"/>
      <c r="O960" s="3"/>
      <c r="P960" s="3"/>
      <c r="Q960" s="1"/>
      <c r="R960" s="1"/>
      <c r="S960" s="1"/>
      <c r="T960" s="1"/>
      <c r="U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3"/>
      <c r="N961" s="3"/>
      <c r="O961" s="3"/>
      <c r="P961" s="3"/>
      <c r="Q961" s="1"/>
      <c r="R961" s="1"/>
      <c r="S961" s="1"/>
      <c r="T961" s="1"/>
      <c r="U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3"/>
      <c r="N962" s="3"/>
      <c r="O962" s="3"/>
      <c r="P962" s="3"/>
      <c r="Q962" s="1"/>
      <c r="R962" s="1"/>
      <c r="S962" s="1"/>
      <c r="T962" s="1"/>
      <c r="U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3"/>
      <c r="N963" s="3"/>
      <c r="O963" s="3"/>
      <c r="P963" s="3"/>
      <c r="Q963" s="1"/>
      <c r="R963" s="1"/>
      <c r="S963" s="1"/>
      <c r="T963" s="1"/>
      <c r="U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3"/>
      <c r="N964" s="3"/>
      <c r="O964" s="3"/>
      <c r="P964" s="3"/>
      <c r="Q964" s="1"/>
      <c r="R964" s="1"/>
      <c r="S964" s="1"/>
      <c r="T964" s="1"/>
      <c r="U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3"/>
      <c r="N965" s="3"/>
      <c r="O965" s="3"/>
      <c r="P965" s="3"/>
      <c r="Q965" s="1"/>
      <c r="R965" s="1"/>
      <c r="S965" s="1"/>
      <c r="T965" s="1"/>
      <c r="U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3"/>
      <c r="N966" s="3"/>
      <c r="O966" s="3"/>
      <c r="P966" s="3"/>
      <c r="Q966" s="1"/>
      <c r="R966" s="1"/>
      <c r="S966" s="1"/>
      <c r="T966" s="1"/>
      <c r="U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3"/>
      <c r="N967" s="3"/>
      <c r="O967" s="3"/>
      <c r="P967" s="3"/>
      <c r="Q967" s="1"/>
      <c r="R967" s="1"/>
      <c r="S967" s="1"/>
      <c r="T967" s="1"/>
      <c r="U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3"/>
      <c r="N968" s="3"/>
      <c r="O968" s="3"/>
      <c r="P968" s="3"/>
      <c r="Q968" s="1"/>
      <c r="R968" s="1"/>
      <c r="S968" s="1"/>
      <c r="T968" s="1"/>
      <c r="U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3"/>
      <c r="N969" s="3"/>
      <c r="O969" s="3"/>
      <c r="P969" s="3"/>
      <c r="Q969" s="1"/>
      <c r="R969" s="1"/>
      <c r="S969" s="1"/>
      <c r="T969" s="1"/>
      <c r="U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3"/>
      <c r="N970" s="3"/>
      <c r="O970" s="3"/>
      <c r="P970" s="3"/>
      <c r="Q970" s="1"/>
      <c r="R970" s="1"/>
      <c r="S970" s="1"/>
      <c r="T970" s="1"/>
      <c r="U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3"/>
      <c r="N971" s="3"/>
      <c r="O971" s="3"/>
      <c r="P971" s="3"/>
      <c r="Q971" s="1"/>
      <c r="R971" s="1"/>
      <c r="S971" s="1"/>
      <c r="T971" s="1"/>
      <c r="U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3"/>
      <c r="N972" s="3"/>
      <c r="O972" s="3"/>
      <c r="P972" s="3"/>
      <c r="Q972" s="1"/>
      <c r="R972" s="1"/>
      <c r="S972" s="1"/>
      <c r="T972" s="1"/>
      <c r="U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3"/>
      <c r="N973" s="3"/>
      <c r="O973" s="3"/>
      <c r="P973" s="3"/>
      <c r="Q973" s="1"/>
      <c r="R973" s="1"/>
      <c r="S973" s="1"/>
      <c r="T973" s="1"/>
      <c r="U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3"/>
      <c r="N974" s="3"/>
      <c r="O974" s="3"/>
      <c r="P974" s="3"/>
      <c r="Q974" s="1"/>
      <c r="R974" s="1"/>
      <c r="S974" s="1"/>
      <c r="T974" s="1"/>
      <c r="U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3"/>
      <c r="N975" s="3"/>
      <c r="O975" s="3"/>
      <c r="P975" s="3"/>
      <c r="Q975" s="1"/>
      <c r="R975" s="1"/>
      <c r="S975" s="1"/>
      <c r="T975" s="1"/>
      <c r="U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3"/>
      <c r="N976" s="3"/>
      <c r="O976" s="3"/>
      <c r="P976" s="3"/>
      <c r="Q976" s="1"/>
      <c r="R976" s="1"/>
      <c r="S976" s="1"/>
      <c r="T976" s="1"/>
      <c r="U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3"/>
      <c r="N977" s="3"/>
      <c r="O977" s="3"/>
      <c r="P977" s="3"/>
      <c r="Q977" s="1"/>
      <c r="R977" s="1"/>
      <c r="S977" s="1"/>
      <c r="T977" s="1"/>
      <c r="U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3"/>
      <c r="N978" s="3"/>
      <c r="O978" s="3"/>
      <c r="P978" s="3"/>
      <c r="Q978" s="1"/>
      <c r="R978" s="1"/>
      <c r="S978" s="1"/>
      <c r="T978" s="1"/>
      <c r="U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3"/>
      <c r="N979" s="3"/>
      <c r="O979" s="3"/>
      <c r="P979" s="3"/>
      <c r="Q979" s="1"/>
      <c r="R979" s="1"/>
      <c r="S979" s="1"/>
      <c r="T979" s="1"/>
      <c r="U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3"/>
      <c r="N980" s="3"/>
      <c r="O980" s="3"/>
      <c r="P980" s="3"/>
      <c r="Q980" s="1"/>
      <c r="R980" s="1"/>
      <c r="S980" s="1"/>
      <c r="T980" s="1"/>
      <c r="U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3"/>
      <c r="N981" s="3"/>
      <c r="O981" s="3"/>
      <c r="P981" s="3"/>
      <c r="Q981" s="1"/>
      <c r="R981" s="1"/>
      <c r="S981" s="1"/>
      <c r="T981" s="1"/>
      <c r="U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3"/>
      <c r="N982" s="3"/>
      <c r="O982" s="3"/>
      <c r="P982" s="3"/>
      <c r="Q982" s="1"/>
      <c r="R982" s="1"/>
      <c r="S982" s="1"/>
      <c r="T982" s="1"/>
      <c r="U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3"/>
      <c r="N983" s="3"/>
      <c r="O983" s="3"/>
      <c r="P983" s="3"/>
      <c r="Q983" s="1"/>
      <c r="R983" s="1"/>
      <c r="S983" s="1"/>
      <c r="T983" s="1"/>
      <c r="U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3"/>
      <c r="N984" s="3"/>
      <c r="O984" s="3"/>
      <c r="P984" s="3"/>
      <c r="Q984" s="1"/>
      <c r="R984" s="1"/>
      <c r="S984" s="1"/>
      <c r="T984" s="1"/>
      <c r="U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3"/>
      <c r="N985" s="3"/>
      <c r="O985" s="3"/>
      <c r="P985" s="3"/>
      <c r="Q985" s="1"/>
      <c r="R985" s="1"/>
      <c r="S985" s="1"/>
      <c r="T985" s="1"/>
      <c r="U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3"/>
      <c r="N986" s="3"/>
      <c r="O986" s="3"/>
      <c r="P986" s="3"/>
      <c r="Q986" s="1"/>
      <c r="R986" s="1"/>
      <c r="S986" s="1"/>
      <c r="T986" s="1"/>
      <c r="U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3"/>
      <c r="N987" s="3"/>
      <c r="O987" s="3"/>
      <c r="P987" s="3"/>
      <c r="Q987" s="1"/>
      <c r="R987" s="1"/>
      <c r="S987" s="1"/>
      <c r="T987" s="1"/>
      <c r="U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3"/>
      <c r="N988" s="3"/>
      <c r="O988" s="3"/>
      <c r="P988" s="3"/>
      <c r="Q988" s="1"/>
      <c r="R988" s="1"/>
      <c r="S988" s="1"/>
      <c r="T988" s="1"/>
      <c r="U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3"/>
      <c r="N989" s="3"/>
      <c r="O989" s="3"/>
      <c r="P989" s="3"/>
      <c r="Q989" s="1"/>
      <c r="R989" s="1"/>
      <c r="S989" s="1"/>
      <c r="T989" s="1"/>
      <c r="U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3"/>
      <c r="N990" s="3"/>
      <c r="O990" s="3"/>
      <c r="P990" s="3"/>
      <c r="Q990" s="1"/>
      <c r="R990" s="1"/>
      <c r="S990" s="1"/>
      <c r="T990" s="1"/>
      <c r="U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3"/>
      <c r="N991" s="3"/>
      <c r="O991" s="3"/>
      <c r="P991" s="3"/>
      <c r="Q991" s="1"/>
      <c r="R991" s="1"/>
      <c r="S991" s="1"/>
      <c r="T991" s="1"/>
      <c r="U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3"/>
      <c r="N992" s="3"/>
      <c r="O992" s="3"/>
      <c r="P992" s="3"/>
      <c r="Q992" s="1"/>
      <c r="R992" s="1"/>
      <c r="S992" s="1"/>
      <c r="T992" s="1"/>
      <c r="U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3"/>
      <c r="N993" s="3"/>
      <c r="O993" s="3"/>
      <c r="P993" s="3"/>
      <c r="Q993" s="1"/>
      <c r="R993" s="1"/>
      <c r="S993" s="1"/>
      <c r="T993" s="1"/>
      <c r="U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3"/>
      <c r="N994" s="3"/>
      <c r="O994" s="3"/>
      <c r="P994" s="3"/>
      <c r="Q994" s="1"/>
      <c r="R994" s="1"/>
      <c r="S994" s="1"/>
      <c r="T994" s="1"/>
      <c r="U994" s="1"/>
    </row>
  </sheetData>
  <mergeCells count="13">
    <mergeCell ref="H7:H8"/>
    <mergeCell ref="I7:I8"/>
    <mergeCell ref="J7:J8"/>
    <mergeCell ref="K7:K8"/>
    <mergeCell ref="L7:L8"/>
    <mergeCell ref="M7:P7"/>
    <mergeCell ref="A7:A8"/>
    <mergeCell ref="B7:B8"/>
    <mergeCell ref="C7:C8"/>
    <mergeCell ref="D7:D8"/>
    <mergeCell ref="E7:E8"/>
    <mergeCell ref="F7:F8"/>
    <mergeCell ref="G7:G8"/>
  </mergeCells>
  <printOptions horizontalCentered="1"/>
  <pageMargins bottom="0.5" footer="0.0" header="0.0" left="0.0" right="0.0" top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6.0"/>
    <col customWidth="1" min="2" max="2" width="28.0"/>
    <col customWidth="1" min="3" max="3" width="9.14"/>
    <col customWidth="1" min="4" max="4" width="7.57"/>
    <col customWidth="1" min="5" max="5" width="9.71"/>
    <col customWidth="1" min="6" max="6" width="10.29"/>
    <col customWidth="1" min="7" max="7" width="8.14"/>
    <col customWidth="1" min="8" max="8" width="10.14"/>
    <col customWidth="1" min="9" max="9" width="8.43"/>
    <col customWidth="1" min="10" max="10" width="7.43"/>
    <col customWidth="1" min="11" max="11" width="9.14"/>
    <col customWidth="1" min="12" max="12" width="12.29"/>
    <col customWidth="1" min="13" max="13" width="17.0"/>
    <col customWidth="1" min="14" max="26" width="8.71"/>
  </cols>
  <sheetData>
    <row r="1">
      <c r="A1" s="38"/>
      <c r="B1" s="2"/>
      <c r="C1" s="2" t="s">
        <v>0</v>
      </c>
      <c r="D1" s="1"/>
      <c r="E1" s="1"/>
      <c r="F1" s="1"/>
      <c r="G1" s="1"/>
      <c r="H1" s="1"/>
      <c r="I1" s="1"/>
      <c r="J1" s="1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>
      <c r="A2" s="38"/>
      <c r="B2" s="4"/>
      <c r="C2" s="4" t="s">
        <v>1</v>
      </c>
      <c r="D2" s="1"/>
      <c r="E2" s="1"/>
      <c r="F2" s="1"/>
      <c r="G2" s="1"/>
      <c r="H2" s="1"/>
      <c r="I2" s="1"/>
      <c r="J2" s="1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>
      <c r="A4" s="38"/>
      <c r="C4" s="39" t="s">
        <v>39</v>
      </c>
      <c r="D4" s="1"/>
      <c r="E4" s="1"/>
      <c r="F4" s="1"/>
      <c r="G4" s="1"/>
      <c r="H4" s="1"/>
      <c r="I4" s="1"/>
      <c r="J4" s="1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>
      <c r="A5" s="6"/>
      <c r="B5" s="6"/>
      <c r="C5" s="6"/>
      <c r="D5" s="7" t="s">
        <v>3</v>
      </c>
      <c r="E5" s="38"/>
      <c r="F5" s="6"/>
      <c r="G5" s="6"/>
      <c r="H5" s="1"/>
      <c r="I5" s="1"/>
      <c r="J5" s="1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55.5" customHeight="1">
      <c r="A7" s="40" t="s">
        <v>4</v>
      </c>
      <c r="B7" s="41" t="s">
        <v>5</v>
      </c>
      <c r="C7" s="41" t="s">
        <v>40</v>
      </c>
      <c r="D7" s="42" t="s">
        <v>41</v>
      </c>
      <c r="E7" s="43"/>
      <c r="F7" s="44"/>
      <c r="G7" s="42" t="s">
        <v>42</v>
      </c>
      <c r="H7" s="44"/>
      <c r="I7" s="42" t="s">
        <v>43</v>
      </c>
      <c r="J7" s="44"/>
      <c r="K7" s="41" t="s">
        <v>44</v>
      </c>
      <c r="L7" s="41" t="s">
        <v>45</v>
      </c>
      <c r="M7" s="41" t="s">
        <v>46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14"/>
      <c r="B8" s="14"/>
      <c r="C8" s="14"/>
      <c r="D8" s="45" t="s">
        <v>47</v>
      </c>
      <c r="E8" s="45" t="s">
        <v>48</v>
      </c>
      <c r="F8" s="45" t="s">
        <v>49</v>
      </c>
      <c r="G8" s="41" t="s">
        <v>50</v>
      </c>
      <c r="H8" s="45" t="s">
        <v>51</v>
      </c>
      <c r="I8" s="41" t="s">
        <v>50</v>
      </c>
      <c r="J8" s="45" t="s">
        <v>51</v>
      </c>
      <c r="K8" s="14"/>
      <c r="L8" s="14"/>
      <c r="M8" s="14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6.5" customHeight="1">
      <c r="A9" s="17">
        <v>1.0</v>
      </c>
      <c r="B9" s="18" t="s">
        <v>21</v>
      </c>
      <c r="C9" s="46">
        <f t="shared" ref="C9:C10" si="1">SUM(D9:F9)</f>
        <v>31</v>
      </c>
      <c r="D9" s="47">
        <v>2.0</v>
      </c>
      <c r="E9" s="47">
        <v>29.0</v>
      </c>
      <c r="F9" s="47"/>
      <c r="G9" s="47">
        <v>28.0</v>
      </c>
      <c r="H9" s="48">
        <f t="shared" ref="H9:H26" si="2">G9/E9*100</f>
        <v>96.55172414</v>
      </c>
      <c r="I9" s="47">
        <v>1.0</v>
      </c>
      <c r="J9" s="48">
        <f t="shared" ref="J9:J26" si="3">I9/E9*100</f>
        <v>3.448275862</v>
      </c>
      <c r="K9" s="47">
        <v>1.93</v>
      </c>
      <c r="L9" s="49"/>
      <c r="M9" s="49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6.5" customHeight="1">
      <c r="A10" s="17">
        <v>2.0</v>
      </c>
      <c r="B10" s="18" t="s">
        <v>22</v>
      </c>
      <c r="C10" s="46">
        <f t="shared" si="1"/>
        <v>49</v>
      </c>
      <c r="D10" s="47">
        <v>49.0</v>
      </c>
      <c r="E10" s="49"/>
      <c r="F10" s="49"/>
      <c r="G10" s="49"/>
      <c r="H10" s="48" t="str">
        <f t="shared" si="2"/>
        <v>#DIV/0!</v>
      </c>
      <c r="I10" s="49"/>
      <c r="J10" s="48" t="str">
        <f t="shared" si="3"/>
        <v>#DIV/0!</v>
      </c>
      <c r="K10" s="49"/>
      <c r="L10" s="49"/>
      <c r="M10" s="49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6.5" customHeight="1">
      <c r="A11" s="17">
        <v>3.0</v>
      </c>
      <c r="B11" s="18" t="s">
        <v>23</v>
      </c>
      <c r="C11" s="50">
        <v>36.0</v>
      </c>
      <c r="D11" s="47">
        <v>2.0</v>
      </c>
      <c r="E11" s="47">
        <v>28.0</v>
      </c>
      <c r="F11" s="47">
        <v>6.0</v>
      </c>
      <c r="G11" s="47">
        <v>24.0</v>
      </c>
      <c r="H11" s="48">
        <f t="shared" si="2"/>
        <v>85.71428571</v>
      </c>
      <c r="I11" s="47">
        <v>0.0</v>
      </c>
      <c r="J11" s="48">
        <f t="shared" si="3"/>
        <v>0</v>
      </c>
      <c r="K11" s="49"/>
      <c r="L11" s="47">
        <v>0.0</v>
      </c>
      <c r="M11" s="47" t="s">
        <v>52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16.5" customHeight="1">
      <c r="A12" s="17">
        <v>4.0</v>
      </c>
      <c r="B12" s="18" t="s">
        <v>24</v>
      </c>
      <c r="C12" s="46">
        <f t="shared" ref="C12:C14" si="4">SUM(D12:F12)</f>
        <v>41</v>
      </c>
      <c r="D12" s="47">
        <v>2.0</v>
      </c>
      <c r="E12" s="47">
        <v>33.0</v>
      </c>
      <c r="F12" s="47">
        <v>6.0</v>
      </c>
      <c r="G12" s="47">
        <v>32.0</v>
      </c>
      <c r="H12" s="48">
        <f t="shared" si="2"/>
        <v>96.96969697</v>
      </c>
      <c r="I12" s="47">
        <v>0.0</v>
      </c>
      <c r="J12" s="48">
        <f t="shared" si="3"/>
        <v>0</v>
      </c>
      <c r="K12" s="47">
        <v>1.9</v>
      </c>
      <c r="L12" s="47">
        <v>0.0</v>
      </c>
      <c r="M12" s="47" t="s">
        <v>53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6.5" customHeight="1">
      <c r="A13" s="17">
        <v>5.0</v>
      </c>
      <c r="B13" s="18" t="s">
        <v>25</v>
      </c>
      <c r="C13" s="46">
        <f t="shared" si="4"/>
        <v>0</v>
      </c>
      <c r="D13" s="49"/>
      <c r="E13" s="49"/>
      <c r="F13" s="49"/>
      <c r="G13" s="49"/>
      <c r="H13" s="48" t="str">
        <f t="shared" si="2"/>
        <v>#DIV/0!</v>
      </c>
      <c r="I13" s="49"/>
      <c r="J13" s="48" t="str">
        <f t="shared" si="3"/>
        <v>#DIV/0!</v>
      </c>
      <c r="K13" s="49"/>
      <c r="L13" s="49"/>
      <c r="M13" s="49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16.5" customHeight="1">
      <c r="A14" s="17">
        <v>6.0</v>
      </c>
      <c r="B14" s="18" t="s">
        <v>26</v>
      </c>
      <c r="C14" s="46">
        <f t="shared" si="4"/>
        <v>22</v>
      </c>
      <c r="D14" s="47">
        <v>2.0</v>
      </c>
      <c r="E14" s="47">
        <v>14.0</v>
      </c>
      <c r="F14" s="47">
        <v>6.0</v>
      </c>
      <c r="G14" s="47">
        <v>14.0</v>
      </c>
      <c r="H14" s="48">
        <f t="shared" si="2"/>
        <v>100</v>
      </c>
      <c r="I14" s="47">
        <v>0.0</v>
      </c>
      <c r="J14" s="48">
        <f t="shared" si="3"/>
        <v>0</v>
      </c>
      <c r="K14" s="47">
        <v>2.0</v>
      </c>
      <c r="L14" s="47">
        <v>0.0</v>
      </c>
      <c r="M14" s="47" t="s">
        <v>54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16.5" customHeight="1">
      <c r="A15" s="17">
        <v>7.0</v>
      </c>
      <c r="B15" s="18" t="s">
        <v>27</v>
      </c>
      <c r="C15" s="50">
        <v>24.0</v>
      </c>
      <c r="D15" s="47">
        <v>2.0</v>
      </c>
      <c r="E15" s="47">
        <v>16.0</v>
      </c>
      <c r="F15" s="47">
        <v>6.0</v>
      </c>
      <c r="G15" s="47">
        <v>14.0</v>
      </c>
      <c r="H15" s="48">
        <f t="shared" si="2"/>
        <v>87.5</v>
      </c>
      <c r="I15" s="47">
        <v>3.0</v>
      </c>
      <c r="J15" s="48">
        <f t="shared" si="3"/>
        <v>18.75</v>
      </c>
      <c r="K15" s="47">
        <v>2.0</v>
      </c>
      <c r="L15" s="47">
        <v>0.0</v>
      </c>
      <c r="M15" s="47" t="s">
        <v>55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6.5" customHeight="1">
      <c r="A16" s="17">
        <v>8.0</v>
      </c>
      <c r="B16" s="18" t="s">
        <v>28</v>
      </c>
      <c r="C16" s="46">
        <f t="shared" ref="C16:C18" si="5">SUM(D16:F16)</f>
        <v>48</v>
      </c>
      <c r="D16" s="47">
        <v>2.0</v>
      </c>
      <c r="E16" s="47">
        <v>40.0</v>
      </c>
      <c r="F16" s="47">
        <v>6.0</v>
      </c>
      <c r="G16" s="47">
        <v>37.0</v>
      </c>
      <c r="H16" s="48">
        <f t="shared" si="2"/>
        <v>92.5</v>
      </c>
      <c r="I16" s="47">
        <v>1.0</v>
      </c>
      <c r="J16" s="48">
        <f t="shared" si="3"/>
        <v>2.5</v>
      </c>
      <c r="K16" s="47">
        <v>1.9</v>
      </c>
      <c r="L16" s="47">
        <v>0.0</v>
      </c>
      <c r="M16" s="47">
        <v>1.0</v>
      </c>
      <c r="N16" s="51" t="s">
        <v>56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16.5" customHeight="1">
      <c r="A17" s="17">
        <v>9.0</v>
      </c>
      <c r="B17" s="18" t="s">
        <v>29</v>
      </c>
      <c r="C17" s="46">
        <f t="shared" si="5"/>
        <v>57</v>
      </c>
      <c r="D17" s="47">
        <v>3.0</v>
      </c>
      <c r="E17" s="47">
        <v>48.0</v>
      </c>
      <c r="F17" s="47">
        <v>6.0</v>
      </c>
      <c r="G17" s="47">
        <v>46.0</v>
      </c>
      <c r="H17" s="48">
        <f t="shared" si="2"/>
        <v>95.83333333</v>
      </c>
      <c r="I17" s="47">
        <v>0.0</v>
      </c>
      <c r="J17" s="48">
        <f t="shared" si="3"/>
        <v>0</v>
      </c>
      <c r="K17" s="49"/>
      <c r="L17" s="49"/>
      <c r="M17" s="49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16.5" customHeight="1">
      <c r="A18" s="17">
        <v>10.0</v>
      </c>
      <c r="B18" s="18" t="s">
        <v>30</v>
      </c>
      <c r="C18" s="46">
        <f t="shared" si="5"/>
        <v>33</v>
      </c>
      <c r="D18" s="47">
        <v>2.0</v>
      </c>
      <c r="E18" s="47">
        <v>25.0</v>
      </c>
      <c r="F18" s="47">
        <v>6.0</v>
      </c>
      <c r="G18" s="47">
        <v>24.0</v>
      </c>
      <c r="H18" s="52">
        <f t="shared" si="2"/>
        <v>96</v>
      </c>
      <c r="I18" s="47">
        <v>0.0</v>
      </c>
      <c r="J18" s="48">
        <f t="shared" si="3"/>
        <v>0</v>
      </c>
      <c r="K18" s="47">
        <v>1.9</v>
      </c>
      <c r="L18" s="49"/>
      <c r="M18" s="47" t="s">
        <v>57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ht="16.5" customHeight="1">
      <c r="A19" s="17">
        <v>11.0</v>
      </c>
      <c r="B19" s="18" t="s">
        <v>31</v>
      </c>
      <c r="C19" s="50">
        <v>31.0</v>
      </c>
      <c r="D19" s="47">
        <v>2.0</v>
      </c>
      <c r="E19" s="47">
        <v>23.0</v>
      </c>
      <c r="F19" s="47">
        <v>6.0</v>
      </c>
      <c r="G19" s="47">
        <v>21.0</v>
      </c>
      <c r="H19" s="48">
        <f t="shared" si="2"/>
        <v>91.30434783</v>
      </c>
      <c r="I19" s="47">
        <v>0.0</v>
      </c>
      <c r="J19" s="48">
        <f t="shared" si="3"/>
        <v>0</v>
      </c>
      <c r="K19" s="47">
        <v>2.0</v>
      </c>
      <c r="L19" s="49"/>
      <c r="M19" s="47" t="s">
        <v>58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6.5" customHeight="1">
      <c r="A20" s="17">
        <v>12.0</v>
      </c>
      <c r="B20" s="18" t="s">
        <v>32</v>
      </c>
      <c r="C20" s="46">
        <f t="shared" ref="C20:C24" si="6">SUM(D20:F20)</f>
        <v>26</v>
      </c>
      <c r="D20" s="47">
        <v>2.0</v>
      </c>
      <c r="E20" s="47">
        <v>18.0</v>
      </c>
      <c r="F20" s="47">
        <v>6.0</v>
      </c>
      <c r="G20" s="47">
        <v>18.0</v>
      </c>
      <c r="H20" s="48">
        <f t="shared" si="2"/>
        <v>100</v>
      </c>
      <c r="I20" s="47">
        <v>2.0</v>
      </c>
      <c r="J20" s="48">
        <f t="shared" si="3"/>
        <v>11.11111111</v>
      </c>
      <c r="K20" s="49"/>
      <c r="L20" s="49"/>
      <c r="M20" s="49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6.5" customHeight="1">
      <c r="A21" s="17">
        <v>13.0</v>
      </c>
      <c r="B21" s="18" t="s">
        <v>33</v>
      </c>
      <c r="C21" s="46">
        <f t="shared" si="6"/>
        <v>25</v>
      </c>
      <c r="D21" s="47">
        <v>2.0</v>
      </c>
      <c r="E21" s="47">
        <v>15.0</v>
      </c>
      <c r="F21" s="47">
        <v>8.0</v>
      </c>
      <c r="G21" s="47">
        <v>13.0</v>
      </c>
      <c r="H21" s="48">
        <f t="shared" si="2"/>
        <v>86.66666667</v>
      </c>
      <c r="I21" s="47">
        <v>0.0</v>
      </c>
      <c r="J21" s="48">
        <f t="shared" si="3"/>
        <v>0</v>
      </c>
      <c r="K21" s="47">
        <v>2.14</v>
      </c>
      <c r="L21" s="49"/>
      <c r="M21" s="47" t="s">
        <v>59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30.75" customHeight="1">
      <c r="A22" s="17">
        <v>14.0</v>
      </c>
      <c r="B22" s="18" t="s">
        <v>34</v>
      </c>
      <c r="C22" s="46">
        <f t="shared" si="6"/>
        <v>37</v>
      </c>
      <c r="D22" s="47">
        <v>2.0</v>
      </c>
      <c r="E22" s="47">
        <v>29.0</v>
      </c>
      <c r="F22" s="47">
        <v>6.0</v>
      </c>
      <c r="G22" s="47">
        <v>26.0</v>
      </c>
      <c r="H22" s="48">
        <f t="shared" si="2"/>
        <v>89.65517241</v>
      </c>
      <c r="I22" s="47">
        <v>1.0</v>
      </c>
      <c r="J22" s="48">
        <f t="shared" si="3"/>
        <v>3.448275862</v>
      </c>
      <c r="K22" s="47">
        <v>1.93</v>
      </c>
      <c r="L22" s="47">
        <v>0.0</v>
      </c>
      <c r="M22" s="47">
        <v>0.0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6.5" customHeight="1">
      <c r="A23" s="17">
        <v>15.0</v>
      </c>
      <c r="B23" s="18" t="s">
        <v>35</v>
      </c>
      <c r="C23" s="46">
        <f t="shared" si="6"/>
        <v>25</v>
      </c>
      <c r="D23" s="47">
        <v>2.0</v>
      </c>
      <c r="E23" s="47">
        <v>20.0</v>
      </c>
      <c r="F23" s="47">
        <v>3.0</v>
      </c>
      <c r="G23" s="47">
        <v>18.0</v>
      </c>
      <c r="H23" s="48">
        <f t="shared" si="2"/>
        <v>90</v>
      </c>
      <c r="I23" s="47">
        <v>1.0</v>
      </c>
      <c r="J23" s="48">
        <f t="shared" si="3"/>
        <v>5</v>
      </c>
      <c r="K23" s="47">
        <v>1.9</v>
      </c>
      <c r="L23" s="47">
        <v>0.0</v>
      </c>
      <c r="M23" s="47" t="s">
        <v>60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29.25" customHeight="1">
      <c r="A24" s="17">
        <v>16.0</v>
      </c>
      <c r="B24" s="53" t="s">
        <v>36</v>
      </c>
      <c r="C24" s="46">
        <f t="shared" si="6"/>
        <v>41</v>
      </c>
      <c r="D24" s="54">
        <v>2.0</v>
      </c>
      <c r="E24" s="54">
        <v>33.0</v>
      </c>
      <c r="F24" s="54">
        <v>6.0</v>
      </c>
      <c r="G24" s="54">
        <v>26.0</v>
      </c>
      <c r="H24" s="55">
        <f t="shared" si="2"/>
        <v>78.78787879</v>
      </c>
      <c r="I24" s="54">
        <v>2.0</v>
      </c>
      <c r="J24" s="55">
        <f t="shared" si="3"/>
        <v>6.060606061</v>
      </c>
      <c r="K24" s="54">
        <v>1.65</v>
      </c>
      <c r="L24" s="56"/>
      <c r="M24" s="57" t="s">
        <v>61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6.5" customHeight="1">
      <c r="A25" s="17">
        <v>17.0</v>
      </c>
      <c r="B25" s="18" t="s">
        <v>37</v>
      </c>
      <c r="C25" s="50">
        <v>30.0</v>
      </c>
      <c r="D25" s="47">
        <v>2.0</v>
      </c>
      <c r="E25" s="47">
        <v>22.0</v>
      </c>
      <c r="F25" s="47">
        <v>6.0</v>
      </c>
      <c r="G25" s="47">
        <v>22.0</v>
      </c>
      <c r="H25" s="48">
        <f t="shared" si="2"/>
        <v>100</v>
      </c>
      <c r="I25" s="47">
        <v>0.0</v>
      </c>
      <c r="J25" s="48">
        <f t="shared" si="3"/>
        <v>0</v>
      </c>
      <c r="K25" s="47">
        <v>2.0</v>
      </c>
      <c r="L25" s="47">
        <v>0.0</v>
      </c>
      <c r="M25" s="49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6.5" customHeight="1">
      <c r="A26" s="21"/>
      <c r="B26" s="36" t="s">
        <v>38</v>
      </c>
      <c r="C26" s="58">
        <f t="shared" ref="C26:G26" si="7">SUM(C9:C25)</f>
        <v>556</v>
      </c>
      <c r="D26" s="59">
        <f t="shared" si="7"/>
        <v>80</v>
      </c>
      <c r="E26" s="59">
        <f t="shared" si="7"/>
        <v>393</v>
      </c>
      <c r="F26" s="59">
        <f t="shared" si="7"/>
        <v>83</v>
      </c>
      <c r="G26" s="59">
        <f t="shared" si="7"/>
        <v>363</v>
      </c>
      <c r="H26" s="48">
        <f t="shared" si="2"/>
        <v>92.36641221</v>
      </c>
      <c r="I26" s="59">
        <f>SUM(I9:I25)</f>
        <v>11</v>
      </c>
      <c r="J26" s="48">
        <f t="shared" si="3"/>
        <v>2.798982188</v>
      </c>
      <c r="K26" s="59">
        <f t="shared" ref="K26:M26" si="8">SUM(K9:K25)</f>
        <v>23.25</v>
      </c>
      <c r="L26" s="59">
        <f t="shared" si="8"/>
        <v>0</v>
      </c>
      <c r="M26" s="59">
        <f t="shared" si="8"/>
        <v>1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5.7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5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5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5.7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5.7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5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5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5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5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5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5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5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5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5.7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5.7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5.7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5.7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5.7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5.7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5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5.7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5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5.7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5.7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5.7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5.7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5.7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5.7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5.7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5.7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5.7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5.7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5.7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5.7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5.7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5.7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5.7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5.7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5.7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5.7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5.7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5.7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5.7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5.7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5.7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5.7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5.7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5.7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5.7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5.7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5.7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5.7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5.7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5.7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5.7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5.7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5.7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5.7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5.7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5.7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5.7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5.7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5.7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5.7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5.7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5.7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5.7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5.7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5.7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5.7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5.7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5.7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5.7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5.7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5.7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5.7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5.7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5.7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5.7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5.7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5.7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5.7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5.7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5.7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5.7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5.7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5.7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5.7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5.7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5.7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5.7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5.7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5.7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5.7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5.7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5.7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5.7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5.7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5.7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5.7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5.7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5.7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5.7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5.7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5.7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5.7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5.7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5.7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5.7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5.7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5.7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5.7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5.7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5.7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5.7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5.7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5.7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5.7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5.7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5.7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5.7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5.7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5.7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5.7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5.7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5.7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5.7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5.7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5.7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5.7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5.7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5.7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5.7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5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5.7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5.7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5.7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5.7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5.7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5.7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5.7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5.7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5.7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5.7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5.7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5.7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5.7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5.7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5.7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5.7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5.7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5.7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5.7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5.7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5.7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5.7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5.7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5.7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5.7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5.7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5.7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5.7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5.7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5.7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5.7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5.7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5.7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5.7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5.7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5.7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5.7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5.7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5.7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5.7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5.7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5.7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5.7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5.7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5.7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5.7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5.7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5.7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5.7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5.7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5.7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5.7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5.7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5.7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5.7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5.7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5.7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5.7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5.7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5.7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5.7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5.7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5.7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5.7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5.7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5.7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5.7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5.7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5.7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5.7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5.7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5.7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5.7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5.7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5.7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5.7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5.7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5.7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5.7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5.7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5.7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5.7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5.7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5.7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5.7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5.7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5.7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5.7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5.7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5.7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5.7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5.7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5.7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5.7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5.7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5.7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5.7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5.7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5.7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5.7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5.7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5.7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5.7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5.7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5.7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5.7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5.7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5.7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5.7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5.7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5.7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5.7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5.7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5.7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5.7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5.7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5.7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5.7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5.7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5.7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5.7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5.7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5.7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5.7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5.7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5.7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5.7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5.7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5.7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5.7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5.7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5.7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5.7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5.7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5.7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5.7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5.7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5.7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5.7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5.7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5.7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5.7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5.7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5.7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5.7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5.7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5.7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5.7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5.7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5.7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5.7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5.7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5.7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5.7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5.7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5.7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5.7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5.7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5.7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5.7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5.7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5.7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5.7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5.7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5.7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5.7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5.7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5.7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5.7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5.7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5.7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5.7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5.7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5.7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5.7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5.7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5.7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5.7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5.7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5.7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5.7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5.7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5.7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5.7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5.7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5.7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5.7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5.7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5.7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5.7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5.7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5.7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5.7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5.7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5.7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5.7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5.7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5.7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5.7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5.7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5.7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5.7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5.7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5.7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5.7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5.7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5.7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5.7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5.7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5.7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5.7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5.7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5.7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5.7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5.7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5.7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5.7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5.7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5.7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5.7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5.7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5.7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5.7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5.7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5.7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5.7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5.7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5.7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5.7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5.7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5.7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5.7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5.7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5.7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5.7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5.7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5.7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5.7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5.7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5.7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5.7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5.7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5.7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5.7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5.7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5.7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5.7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5.7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5.7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5.7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5.7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5.7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5.7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5.7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5.7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5.7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5.7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5.7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5.7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5.7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5.7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5.7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5.7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5.7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5.7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5.7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5.7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5.7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5.7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5.7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5.7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5.7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5.7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5.7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5.7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5.7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5.7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5.7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5.7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5.7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5.7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5.7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5.7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5.7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5.7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5.7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5.7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5.7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5.7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5.7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5.7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5.7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5.7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5.7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5.7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5.7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5.7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5.7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5.7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5.7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5.7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5.7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5.7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5.7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5.7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5.7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5.7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5.7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5.7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5.7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5.7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5.7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5.7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5.7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5.7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5.7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5.7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5.7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5.7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5.7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5.7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5.7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5.7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5.7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5.7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5.7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5.7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5.7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5.7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5.7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5.7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5.7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5.7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5.7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5.7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5.7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5.7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5.7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5.7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5.7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5.7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5.7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5.7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5.7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5.7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5.7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5.7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5.7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5.7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5.7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5.7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5.7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5.7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5.7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5.7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5.7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5.7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5.7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5.7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5.7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5.7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5.7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5.7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5.7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5.7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5.7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5.7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5.7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5.7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5.7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5.7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5.7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5.7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5.7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5.7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5.7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5.7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5.7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5.7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5.7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5.7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5.7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5.7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5.7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5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5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5.7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5.7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5.7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5.7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5.7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5.7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5.7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5.7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5.7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5.7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5.7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5.7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5.7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5.7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5.7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5.7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5.7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5.7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5.7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5.7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5.7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5.7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5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5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5.7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5.7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5.7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5.7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5.7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5.7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5.7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5.7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5.7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5.7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5.7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5.7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5.7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5.7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5.7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5.7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5.7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5.7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5.7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5.7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5.7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5.7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5.7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5.7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5.7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5.7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5.7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5.7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5.7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5.7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5.7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5.7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5.7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5.7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5.7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5.7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5.7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5.7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5.7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5.7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5.7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5.7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5.7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5.7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5.7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5.7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5.7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5.7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5.7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5.7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5.7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5.7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5.7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5.7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5.7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5.7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5.7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5.7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5.7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5.7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5.7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5.7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5.7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5.7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5.7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5.7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5.7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5.7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5.7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5.7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5.7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5.7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5.7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5.7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5.7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5.7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5.7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5.7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5.7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5.7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5.7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5.7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5.7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5.7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5.7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5.7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5.7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5.7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5.7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5.7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5.7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5.7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5.7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5.7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5.7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5.7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5.7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5.7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5.7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5.7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5.7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5.7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5.7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5.7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5.7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5.7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5.7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5.7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5.7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5.7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5.7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5.7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5.7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5.7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5.7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5.7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5.7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5.7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5.7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5.7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5.7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5.7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5.7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5.7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5.7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5.7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5.7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5.7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5.7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5.7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5.7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5.7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5.7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5.7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5.7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5.7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5.7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5.7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5.7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5.7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5.7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5.7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5.7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5.7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5.7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5.7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5.7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5.7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5.7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5.7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5.7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5.7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5.7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5.7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5.7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5.7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5.7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5.7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5.7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5.7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5.7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5.7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5.7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5.7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5.7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5.7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5.7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5.7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5.7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5.7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5.7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5.7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5.7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5.7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5.7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5.7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5.7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5.7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5.7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5.7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5.7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5.7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5.7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5.7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5.7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5.7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5.7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5.7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5.7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5.7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5.7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5.7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5.7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5.7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5.7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5.7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5.7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5.7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5.7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5.7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5.7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5.7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5.7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5.7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5.7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5.7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5.7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5.7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5.7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5.7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5.7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5.7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5.7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5.7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5.7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5.7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5.7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5.7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5.7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5.7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5.7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5.7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5.7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5.7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5.7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5.7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5.7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5.7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5.7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5.7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5.7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5.7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5.7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5.7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5.7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5.7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5.7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5.7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5.7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5.7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5.7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5.7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5.7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</sheetData>
  <mergeCells count="9">
    <mergeCell ref="L7:L8"/>
    <mergeCell ref="M7:M8"/>
    <mergeCell ref="A7:A8"/>
    <mergeCell ref="B7:B8"/>
    <mergeCell ref="C7:C8"/>
    <mergeCell ref="D7:F7"/>
    <mergeCell ref="G7:H7"/>
    <mergeCell ref="I7:J7"/>
    <mergeCell ref="K7:K8"/>
  </mergeCells>
  <printOptions horizontalCentered="1"/>
  <pageMargins bottom="0.5" footer="0.0" header="0.0" left="0.0" right="0.0" top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6.71"/>
    <col customWidth="1" min="2" max="2" width="36.43"/>
    <col customWidth="1" min="3" max="3" width="8.71"/>
    <col customWidth="1" min="4" max="4" width="22.14"/>
    <col customWidth="1" min="5" max="5" width="20.86"/>
    <col customWidth="1" min="6" max="6" width="19.29"/>
    <col customWidth="1" min="7" max="7" width="18.86"/>
    <col customWidth="1" min="8" max="8" width="21.14"/>
    <col customWidth="1" min="9" max="9" width="10.71"/>
    <col customWidth="1" min="10" max="26" width="8.71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</row>
    <row r="3">
      <c r="B3" s="1"/>
      <c r="C3" s="1"/>
      <c r="D3" s="1"/>
    </row>
    <row r="4" ht="18.0" customHeight="1">
      <c r="C4" s="60" t="s">
        <v>62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>
      <c r="D5" s="7" t="s">
        <v>3</v>
      </c>
    </row>
    <row r="7">
      <c r="A7" s="41" t="s">
        <v>4</v>
      </c>
      <c r="B7" s="41" t="s">
        <v>5</v>
      </c>
      <c r="C7" s="62" t="s">
        <v>6</v>
      </c>
      <c r="D7" s="63" t="s">
        <v>63</v>
      </c>
      <c r="E7" s="63" t="s">
        <v>64</v>
      </c>
      <c r="F7" s="63" t="s">
        <v>65</v>
      </c>
      <c r="G7" s="63" t="s">
        <v>66</v>
      </c>
      <c r="H7" s="63" t="s">
        <v>67</v>
      </c>
    </row>
    <row r="8" ht="18.0" customHeight="1">
      <c r="A8" s="17">
        <v>1.0</v>
      </c>
      <c r="B8" s="18" t="s">
        <v>21</v>
      </c>
      <c r="C8" s="64">
        <v>1.0</v>
      </c>
      <c r="D8" s="65" t="s">
        <v>68</v>
      </c>
      <c r="E8" s="65" t="s">
        <v>68</v>
      </c>
      <c r="F8" s="65" t="s">
        <v>68</v>
      </c>
      <c r="G8" s="65">
        <v>12.0</v>
      </c>
      <c r="H8" s="65">
        <v>20.0</v>
      </c>
    </row>
    <row r="9" ht="18.0" customHeight="1">
      <c r="A9" s="17">
        <v>2.0</v>
      </c>
      <c r="B9" s="18" t="s">
        <v>22</v>
      </c>
      <c r="C9" s="66"/>
      <c r="D9" s="67"/>
      <c r="E9" s="67"/>
      <c r="F9" s="67"/>
      <c r="G9" s="67"/>
      <c r="H9" s="67"/>
    </row>
    <row r="10" ht="18.0" customHeight="1">
      <c r="A10" s="17">
        <v>3.0</v>
      </c>
      <c r="B10" s="18" t="s">
        <v>23</v>
      </c>
      <c r="C10" s="66"/>
      <c r="D10" s="65" t="s">
        <v>68</v>
      </c>
      <c r="E10" s="65" t="s">
        <v>68</v>
      </c>
      <c r="F10" s="65" t="s">
        <v>68</v>
      </c>
      <c r="G10" s="65">
        <v>30.0</v>
      </c>
      <c r="H10" s="65">
        <v>20.0</v>
      </c>
    </row>
    <row r="11" ht="18.0" customHeight="1">
      <c r="A11" s="17">
        <v>4.0</v>
      </c>
      <c r="B11" s="18" t="s">
        <v>24</v>
      </c>
      <c r="C11" s="66"/>
      <c r="D11" s="65" t="s">
        <v>68</v>
      </c>
      <c r="E11" s="65" t="s">
        <v>68</v>
      </c>
      <c r="F11" s="65" t="s">
        <v>68</v>
      </c>
      <c r="G11" s="65">
        <v>24.0</v>
      </c>
      <c r="H11" s="65">
        <v>10.0</v>
      </c>
    </row>
    <row r="12" ht="18.0" customHeight="1">
      <c r="A12" s="17">
        <v>5.0</v>
      </c>
      <c r="B12" s="18" t="s">
        <v>25</v>
      </c>
      <c r="C12" s="66"/>
      <c r="D12" s="67"/>
      <c r="E12" s="67"/>
      <c r="F12" s="67"/>
      <c r="G12" s="67"/>
      <c r="H12" s="67"/>
    </row>
    <row r="13" ht="18.0" customHeight="1">
      <c r="A13" s="17">
        <v>6.0</v>
      </c>
      <c r="B13" s="18" t="s">
        <v>26</v>
      </c>
      <c r="C13" s="66"/>
      <c r="D13" s="65" t="s">
        <v>68</v>
      </c>
      <c r="E13" s="65" t="s">
        <v>68</v>
      </c>
      <c r="F13" s="65" t="s">
        <v>68</v>
      </c>
      <c r="G13" s="65">
        <v>12.0</v>
      </c>
      <c r="H13" s="67"/>
    </row>
    <row r="14" ht="18.0" customHeight="1">
      <c r="A14" s="17">
        <v>7.0</v>
      </c>
      <c r="B14" s="18" t="s">
        <v>27</v>
      </c>
      <c r="C14" s="66"/>
      <c r="D14" s="65" t="s">
        <v>68</v>
      </c>
      <c r="E14" s="65" t="s">
        <v>68</v>
      </c>
      <c r="F14" s="65" t="s">
        <v>68</v>
      </c>
      <c r="G14" s="65">
        <v>12.0</v>
      </c>
      <c r="H14" s="65">
        <v>10.0</v>
      </c>
    </row>
    <row r="15" ht="18.0" customHeight="1">
      <c r="A15" s="17">
        <v>8.0</v>
      </c>
      <c r="B15" s="18" t="s">
        <v>28</v>
      </c>
      <c r="C15" s="66"/>
      <c r="D15" s="68" t="s">
        <v>69</v>
      </c>
      <c r="E15" s="68" t="s">
        <v>69</v>
      </c>
      <c r="F15" s="68" t="s">
        <v>69</v>
      </c>
      <c r="G15" s="67"/>
      <c r="H15" s="67"/>
    </row>
    <row r="16" ht="18.0" customHeight="1">
      <c r="A16" s="17">
        <v>9.0</v>
      </c>
      <c r="B16" s="18" t="s">
        <v>29</v>
      </c>
      <c r="C16" s="64"/>
      <c r="D16" s="65" t="s">
        <v>68</v>
      </c>
      <c r="E16" s="65" t="s">
        <v>68</v>
      </c>
      <c r="F16" s="65" t="s">
        <v>68</v>
      </c>
      <c r="G16" s="65">
        <v>12.0</v>
      </c>
      <c r="H16" s="65">
        <v>10.0</v>
      </c>
    </row>
    <row r="17" ht="18.0" customHeight="1">
      <c r="A17" s="17">
        <v>10.0</v>
      </c>
      <c r="B17" s="18" t="s">
        <v>30</v>
      </c>
      <c r="C17" s="66"/>
      <c r="D17" s="68" t="s">
        <v>69</v>
      </c>
      <c r="E17" s="68" t="s">
        <v>69</v>
      </c>
      <c r="F17" s="68" t="s">
        <v>69</v>
      </c>
      <c r="G17" s="65">
        <v>12.0</v>
      </c>
      <c r="H17" s="65">
        <v>10.0</v>
      </c>
    </row>
    <row r="18" ht="18.0" customHeight="1">
      <c r="A18" s="17">
        <v>11.0</v>
      </c>
      <c r="B18" s="18" t="s">
        <v>31</v>
      </c>
      <c r="C18" s="66"/>
      <c r="D18" s="65" t="s">
        <v>68</v>
      </c>
      <c r="E18" s="65" t="s">
        <v>68</v>
      </c>
      <c r="F18" s="65" t="s">
        <v>68</v>
      </c>
      <c r="G18" s="65">
        <v>18.0</v>
      </c>
      <c r="H18" s="65">
        <v>10.0</v>
      </c>
    </row>
    <row r="19" ht="18.0" customHeight="1">
      <c r="A19" s="17">
        <v>12.0</v>
      </c>
      <c r="B19" s="18" t="s">
        <v>32</v>
      </c>
      <c r="C19" s="64">
        <v>1.0</v>
      </c>
      <c r="D19" s="65" t="s">
        <v>69</v>
      </c>
      <c r="E19" s="65" t="s">
        <v>69</v>
      </c>
      <c r="F19" s="65" t="s">
        <v>69</v>
      </c>
      <c r="G19" s="65">
        <v>12.0</v>
      </c>
      <c r="H19" s="65">
        <v>17.0</v>
      </c>
    </row>
    <row r="20" ht="18.0" customHeight="1">
      <c r="A20" s="17">
        <v>13.0</v>
      </c>
      <c r="B20" s="18" t="s">
        <v>33</v>
      </c>
      <c r="C20" s="64">
        <v>1.0</v>
      </c>
      <c r="D20" s="65" t="s">
        <v>69</v>
      </c>
      <c r="E20" s="65" t="s">
        <v>69</v>
      </c>
      <c r="F20" s="65" t="s">
        <v>69</v>
      </c>
      <c r="G20" s="65">
        <v>12.0</v>
      </c>
      <c r="H20" s="67"/>
    </row>
    <row r="21" ht="18.0" customHeight="1">
      <c r="A21" s="17">
        <v>14.0</v>
      </c>
      <c r="B21" s="18" t="s">
        <v>34</v>
      </c>
      <c r="C21" s="66"/>
      <c r="D21" s="67"/>
      <c r="E21" s="65" t="s">
        <v>68</v>
      </c>
      <c r="F21" s="65" t="s">
        <v>68</v>
      </c>
      <c r="G21" s="67"/>
      <c r="H21" s="67"/>
    </row>
    <row r="22" ht="18.0" customHeight="1">
      <c r="A22" s="17">
        <v>15.0</v>
      </c>
      <c r="B22" s="18" t="s">
        <v>35</v>
      </c>
      <c r="C22" s="64">
        <v>1.0</v>
      </c>
      <c r="D22" s="65" t="s">
        <v>68</v>
      </c>
      <c r="E22" s="65" t="s">
        <v>68</v>
      </c>
      <c r="F22" s="65" t="s">
        <v>68</v>
      </c>
      <c r="G22" s="65">
        <v>10.0</v>
      </c>
      <c r="H22" s="65">
        <v>2.0</v>
      </c>
    </row>
    <row r="23" ht="18.0" customHeight="1">
      <c r="A23" s="17">
        <v>16.0</v>
      </c>
      <c r="B23" s="35" t="s">
        <v>36</v>
      </c>
      <c r="C23" s="66"/>
      <c r="D23" s="65" t="s">
        <v>68</v>
      </c>
      <c r="E23" s="65" t="s">
        <v>68</v>
      </c>
      <c r="F23" s="65" t="s">
        <v>68</v>
      </c>
      <c r="G23" s="65">
        <v>12.0</v>
      </c>
      <c r="H23" s="67"/>
    </row>
    <row r="24" ht="18.0" customHeight="1">
      <c r="A24" s="17">
        <v>17.0</v>
      </c>
      <c r="B24" s="18" t="s">
        <v>37</v>
      </c>
      <c r="C24" s="66"/>
      <c r="D24" s="65" t="s">
        <v>68</v>
      </c>
      <c r="E24" s="65" t="s">
        <v>68</v>
      </c>
      <c r="F24" s="65" t="s">
        <v>68</v>
      </c>
      <c r="G24" s="65">
        <v>12.0</v>
      </c>
      <c r="H24" s="65">
        <v>10.0</v>
      </c>
    </row>
    <row r="25" ht="18.0" customHeight="1">
      <c r="A25" s="21"/>
      <c r="B25" s="36" t="s">
        <v>38</v>
      </c>
      <c r="C25" s="59">
        <f t="shared" ref="C25:H25" si="1">SUM(C8:C24)</f>
        <v>4</v>
      </c>
      <c r="D25" s="59">
        <f t="shared" si="1"/>
        <v>0</v>
      </c>
      <c r="E25" s="59">
        <f t="shared" si="1"/>
        <v>0</v>
      </c>
      <c r="F25" s="59">
        <f t="shared" si="1"/>
        <v>0</v>
      </c>
      <c r="G25" s="59">
        <f t="shared" si="1"/>
        <v>190</v>
      </c>
      <c r="H25" s="59">
        <f t="shared" si="1"/>
        <v>119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 horizontalCentered="1"/>
  <pageMargins bottom="0.5" footer="0.0" header="0.0" left="0.0" right="0.0" top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14"/>
    <col customWidth="1" min="2" max="2" width="27.71"/>
    <col customWidth="1" min="3" max="3" width="13.57"/>
    <col customWidth="1" min="4" max="19" width="4.14"/>
    <col customWidth="1" min="20" max="20" width="6.29"/>
    <col customWidth="1" min="21" max="36" width="4.43"/>
    <col customWidth="1" min="37" max="37" width="5.57"/>
    <col customWidth="1" min="38" max="53" width="5.43"/>
    <col customWidth="1" min="54" max="54" width="5.86"/>
    <col customWidth="1" min="55" max="72" width="5.43"/>
    <col customWidth="1" min="73" max="91" width="7.29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</row>
    <row r="3">
      <c r="B3" s="69"/>
      <c r="C3" s="70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>
      <c r="D4" s="73" t="s">
        <v>70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>
      <c r="E5" s="72"/>
      <c r="F5" s="72"/>
      <c r="G5" s="7" t="s">
        <v>3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ht="9.75" customHeight="1"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ht="18.0" customHeight="1">
      <c r="A7" s="75" t="s">
        <v>4</v>
      </c>
      <c r="B7" s="75" t="s">
        <v>5</v>
      </c>
      <c r="C7" s="76" t="s">
        <v>71</v>
      </c>
      <c r="D7" s="77" t="s">
        <v>72</v>
      </c>
      <c r="E7" s="43"/>
      <c r="F7" s="43"/>
      <c r="G7" s="43"/>
      <c r="H7" s="43"/>
      <c r="I7" s="43"/>
      <c r="J7" s="43"/>
      <c r="K7" s="44"/>
      <c r="L7" s="77" t="s">
        <v>73</v>
      </c>
      <c r="M7" s="43"/>
      <c r="N7" s="43"/>
      <c r="O7" s="43"/>
      <c r="P7" s="43"/>
      <c r="Q7" s="43"/>
      <c r="R7" s="43"/>
      <c r="S7" s="44"/>
      <c r="T7" s="76" t="s">
        <v>74</v>
      </c>
      <c r="U7" s="77" t="s">
        <v>75</v>
      </c>
      <c r="V7" s="43"/>
      <c r="W7" s="43"/>
      <c r="X7" s="43"/>
      <c r="Y7" s="43"/>
      <c r="Z7" s="43"/>
      <c r="AA7" s="43"/>
      <c r="AB7" s="44"/>
      <c r="AC7" s="77" t="s">
        <v>76</v>
      </c>
      <c r="AD7" s="43"/>
      <c r="AE7" s="43"/>
      <c r="AF7" s="43"/>
      <c r="AG7" s="43"/>
      <c r="AH7" s="43"/>
      <c r="AI7" s="43"/>
      <c r="AJ7" s="44"/>
      <c r="AK7" s="76" t="s">
        <v>77</v>
      </c>
      <c r="AL7" s="77" t="s">
        <v>78</v>
      </c>
      <c r="AM7" s="43"/>
      <c r="AN7" s="43"/>
      <c r="AO7" s="43"/>
      <c r="AP7" s="43"/>
      <c r="AQ7" s="43"/>
      <c r="AR7" s="43"/>
      <c r="AS7" s="44"/>
      <c r="AT7" s="77" t="s">
        <v>79</v>
      </c>
      <c r="AU7" s="43"/>
      <c r="AV7" s="43"/>
      <c r="AW7" s="43"/>
      <c r="AX7" s="43"/>
      <c r="AY7" s="43"/>
      <c r="AZ7" s="43"/>
      <c r="BA7" s="44"/>
      <c r="BB7" s="76" t="s">
        <v>80</v>
      </c>
      <c r="BC7" s="77" t="s">
        <v>81</v>
      </c>
      <c r="BD7" s="43"/>
      <c r="BE7" s="43"/>
      <c r="BF7" s="43"/>
      <c r="BG7" s="43"/>
      <c r="BH7" s="43"/>
      <c r="BI7" s="43"/>
      <c r="BJ7" s="44"/>
      <c r="BK7" s="77" t="s">
        <v>82</v>
      </c>
      <c r="BL7" s="43"/>
      <c r="BM7" s="43"/>
      <c r="BN7" s="43"/>
      <c r="BO7" s="43"/>
      <c r="BP7" s="43"/>
      <c r="BQ7" s="43"/>
      <c r="BR7" s="43"/>
      <c r="BS7" s="43"/>
      <c r="BT7" s="44"/>
      <c r="BU7" s="78" t="s">
        <v>83</v>
      </c>
      <c r="BV7" s="79" t="s">
        <v>84</v>
      </c>
      <c r="BW7" s="43"/>
      <c r="BX7" s="43"/>
      <c r="BY7" s="43"/>
      <c r="BZ7" s="43"/>
      <c r="CA7" s="43"/>
      <c r="CB7" s="43"/>
      <c r="CC7" s="44"/>
      <c r="CD7" s="79" t="s">
        <v>85</v>
      </c>
      <c r="CE7" s="43"/>
      <c r="CF7" s="43"/>
      <c r="CG7" s="43"/>
      <c r="CH7" s="43"/>
      <c r="CI7" s="43"/>
      <c r="CJ7" s="43"/>
      <c r="CK7" s="43"/>
      <c r="CL7" s="43"/>
      <c r="CM7" s="44"/>
    </row>
    <row r="8" ht="27.75" customHeight="1">
      <c r="A8" s="14"/>
      <c r="B8" s="14"/>
      <c r="C8" s="14"/>
      <c r="D8" s="80" t="s">
        <v>86</v>
      </c>
      <c r="E8" s="44"/>
      <c r="F8" s="80" t="s">
        <v>87</v>
      </c>
      <c r="G8" s="44"/>
      <c r="H8" s="81" t="s">
        <v>88</v>
      </c>
      <c r="I8" s="44"/>
      <c r="J8" s="81" t="s">
        <v>89</v>
      </c>
      <c r="K8" s="44"/>
      <c r="L8" s="81" t="s">
        <v>90</v>
      </c>
      <c r="M8" s="44"/>
      <c r="N8" s="80" t="s">
        <v>87</v>
      </c>
      <c r="O8" s="44"/>
      <c r="P8" s="81" t="s">
        <v>88</v>
      </c>
      <c r="Q8" s="44"/>
      <c r="R8" s="81" t="s">
        <v>89</v>
      </c>
      <c r="S8" s="44"/>
      <c r="T8" s="14"/>
      <c r="U8" s="81" t="s">
        <v>90</v>
      </c>
      <c r="V8" s="44"/>
      <c r="W8" s="80" t="s">
        <v>87</v>
      </c>
      <c r="X8" s="44"/>
      <c r="Y8" s="81" t="s">
        <v>88</v>
      </c>
      <c r="Z8" s="44"/>
      <c r="AA8" s="81" t="s">
        <v>89</v>
      </c>
      <c r="AB8" s="44"/>
      <c r="AC8" s="81" t="s">
        <v>90</v>
      </c>
      <c r="AD8" s="44"/>
      <c r="AE8" s="80" t="s">
        <v>87</v>
      </c>
      <c r="AF8" s="44"/>
      <c r="AG8" s="81" t="s">
        <v>88</v>
      </c>
      <c r="AH8" s="44"/>
      <c r="AI8" s="81" t="s">
        <v>89</v>
      </c>
      <c r="AJ8" s="44"/>
      <c r="AK8" s="14"/>
      <c r="AL8" s="81" t="s">
        <v>90</v>
      </c>
      <c r="AM8" s="44"/>
      <c r="AN8" s="80" t="s">
        <v>87</v>
      </c>
      <c r="AO8" s="44"/>
      <c r="AP8" s="81" t="s">
        <v>88</v>
      </c>
      <c r="AQ8" s="44"/>
      <c r="AR8" s="81" t="s">
        <v>89</v>
      </c>
      <c r="AS8" s="44"/>
      <c r="AT8" s="81" t="s">
        <v>90</v>
      </c>
      <c r="AU8" s="44"/>
      <c r="AV8" s="80" t="s">
        <v>87</v>
      </c>
      <c r="AW8" s="44"/>
      <c r="AX8" s="81" t="s">
        <v>88</v>
      </c>
      <c r="AY8" s="44"/>
      <c r="AZ8" s="81" t="s">
        <v>89</v>
      </c>
      <c r="BA8" s="44"/>
      <c r="BB8" s="14"/>
      <c r="BC8" s="80" t="s">
        <v>86</v>
      </c>
      <c r="BD8" s="44"/>
      <c r="BE8" s="80" t="s">
        <v>87</v>
      </c>
      <c r="BF8" s="44"/>
      <c r="BG8" s="81" t="s">
        <v>91</v>
      </c>
      <c r="BH8" s="44"/>
      <c r="BI8" s="81" t="s">
        <v>92</v>
      </c>
      <c r="BJ8" s="44"/>
      <c r="BK8" s="81" t="s">
        <v>93</v>
      </c>
      <c r="BL8" s="44"/>
      <c r="BM8" s="80" t="s">
        <v>87</v>
      </c>
      <c r="BN8" s="44"/>
      <c r="BO8" s="81" t="s">
        <v>91</v>
      </c>
      <c r="BP8" s="44"/>
      <c r="BQ8" s="81" t="s">
        <v>92</v>
      </c>
      <c r="BR8" s="44"/>
      <c r="BS8" s="80" t="s">
        <v>94</v>
      </c>
      <c r="BT8" s="44"/>
      <c r="BU8" s="14"/>
      <c r="BV8" s="82" t="s">
        <v>86</v>
      </c>
      <c r="BW8" s="44"/>
      <c r="BX8" s="82" t="s">
        <v>87</v>
      </c>
      <c r="BY8" s="44"/>
      <c r="BZ8" s="83" t="s">
        <v>95</v>
      </c>
      <c r="CA8" s="44"/>
      <c r="CB8" s="83" t="s">
        <v>96</v>
      </c>
      <c r="CC8" s="44"/>
      <c r="CD8" s="83" t="s">
        <v>97</v>
      </c>
      <c r="CE8" s="44"/>
      <c r="CF8" s="82" t="s">
        <v>87</v>
      </c>
      <c r="CG8" s="44"/>
      <c r="CH8" s="83" t="s">
        <v>95</v>
      </c>
      <c r="CI8" s="44"/>
      <c r="CJ8" s="83" t="s">
        <v>96</v>
      </c>
      <c r="CK8" s="44"/>
      <c r="CL8" s="82" t="s">
        <v>94</v>
      </c>
      <c r="CM8" s="44"/>
    </row>
    <row r="9" ht="16.5" customHeight="1">
      <c r="A9" s="15"/>
      <c r="B9" s="15"/>
      <c r="C9" s="15"/>
      <c r="D9" s="84" t="s">
        <v>98</v>
      </c>
      <c r="E9" s="84" t="s">
        <v>99</v>
      </c>
      <c r="F9" s="84" t="s">
        <v>98</v>
      </c>
      <c r="G9" s="84" t="s">
        <v>99</v>
      </c>
      <c r="H9" s="84" t="s">
        <v>98</v>
      </c>
      <c r="I9" s="84" t="s">
        <v>99</v>
      </c>
      <c r="J9" s="84" t="s">
        <v>98</v>
      </c>
      <c r="K9" s="84" t="s">
        <v>99</v>
      </c>
      <c r="L9" s="84" t="s">
        <v>98</v>
      </c>
      <c r="M9" s="84" t="s">
        <v>99</v>
      </c>
      <c r="N9" s="84" t="s">
        <v>98</v>
      </c>
      <c r="O9" s="84" t="s">
        <v>99</v>
      </c>
      <c r="P9" s="84" t="s">
        <v>98</v>
      </c>
      <c r="Q9" s="84" t="s">
        <v>99</v>
      </c>
      <c r="R9" s="84" t="s">
        <v>98</v>
      </c>
      <c r="S9" s="84" t="s">
        <v>99</v>
      </c>
      <c r="T9" s="15"/>
      <c r="U9" s="84" t="s">
        <v>98</v>
      </c>
      <c r="V9" s="84" t="s">
        <v>99</v>
      </c>
      <c r="W9" s="84" t="s">
        <v>98</v>
      </c>
      <c r="X9" s="84" t="s">
        <v>99</v>
      </c>
      <c r="Y9" s="84" t="s">
        <v>98</v>
      </c>
      <c r="Z9" s="84" t="s">
        <v>99</v>
      </c>
      <c r="AA9" s="84" t="s">
        <v>98</v>
      </c>
      <c r="AB9" s="84" t="s">
        <v>99</v>
      </c>
      <c r="AC9" s="84" t="s">
        <v>98</v>
      </c>
      <c r="AD9" s="84" t="s">
        <v>99</v>
      </c>
      <c r="AE9" s="84" t="s">
        <v>98</v>
      </c>
      <c r="AF9" s="84" t="s">
        <v>99</v>
      </c>
      <c r="AG9" s="84" t="s">
        <v>98</v>
      </c>
      <c r="AH9" s="84" t="s">
        <v>99</v>
      </c>
      <c r="AI9" s="84" t="s">
        <v>98</v>
      </c>
      <c r="AJ9" s="84" t="s">
        <v>99</v>
      </c>
      <c r="AK9" s="15"/>
      <c r="AL9" s="84" t="s">
        <v>98</v>
      </c>
      <c r="AM9" s="84" t="s">
        <v>99</v>
      </c>
      <c r="AN9" s="84" t="s">
        <v>98</v>
      </c>
      <c r="AO9" s="84" t="s">
        <v>99</v>
      </c>
      <c r="AP9" s="84" t="s">
        <v>98</v>
      </c>
      <c r="AQ9" s="84" t="s">
        <v>99</v>
      </c>
      <c r="AR9" s="84" t="s">
        <v>98</v>
      </c>
      <c r="AS9" s="84" t="s">
        <v>99</v>
      </c>
      <c r="AT9" s="84" t="s">
        <v>98</v>
      </c>
      <c r="AU9" s="84" t="s">
        <v>99</v>
      </c>
      <c r="AV9" s="84" t="s">
        <v>98</v>
      </c>
      <c r="AW9" s="84" t="s">
        <v>99</v>
      </c>
      <c r="AX9" s="84" t="s">
        <v>98</v>
      </c>
      <c r="AY9" s="84" t="s">
        <v>99</v>
      </c>
      <c r="AZ9" s="84" t="s">
        <v>98</v>
      </c>
      <c r="BA9" s="84" t="s">
        <v>99</v>
      </c>
      <c r="BB9" s="15"/>
      <c r="BC9" s="84" t="s">
        <v>98</v>
      </c>
      <c r="BD9" s="84" t="s">
        <v>99</v>
      </c>
      <c r="BE9" s="84" t="s">
        <v>98</v>
      </c>
      <c r="BF9" s="84" t="s">
        <v>99</v>
      </c>
      <c r="BG9" s="84" t="s">
        <v>98</v>
      </c>
      <c r="BH9" s="84" t="s">
        <v>99</v>
      </c>
      <c r="BI9" s="84" t="s">
        <v>98</v>
      </c>
      <c r="BJ9" s="84" t="s">
        <v>99</v>
      </c>
      <c r="BK9" s="84" t="s">
        <v>98</v>
      </c>
      <c r="BL9" s="84" t="s">
        <v>99</v>
      </c>
      <c r="BM9" s="84" t="s">
        <v>98</v>
      </c>
      <c r="BN9" s="84" t="s">
        <v>99</v>
      </c>
      <c r="BO9" s="84" t="s">
        <v>98</v>
      </c>
      <c r="BP9" s="84" t="s">
        <v>99</v>
      </c>
      <c r="BQ9" s="84" t="s">
        <v>98</v>
      </c>
      <c r="BR9" s="84" t="s">
        <v>99</v>
      </c>
      <c r="BS9" s="84" t="s">
        <v>98</v>
      </c>
      <c r="BT9" s="84" t="s">
        <v>99</v>
      </c>
      <c r="BU9" s="15"/>
      <c r="BV9" s="85" t="s">
        <v>98</v>
      </c>
      <c r="BW9" s="85" t="s">
        <v>99</v>
      </c>
      <c r="BX9" s="85" t="s">
        <v>98</v>
      </c>
      <c r="BY9" s="85" t="s">
        <v>99</v>
      </c>
      <c r="BZ9" s="85" t="s">
        <v>98</v>
      </c>
      <c r="CA9" s="85" t="s">
        <v>99</v>
      </c>
      <c r="CB9" s="85" t="s">
        <v>98</v>
      </c>
      <c r="CC9" s="85" t="s">
        <v>99</v>
      </c>
      <c r="CD9" s="85" t="s">
        <v>98</v>
      </c>
      <c r="CE9" s="85" t="s">
        <v>99</v>
      </c>
      <c r="CF9" s="85" t="s">
        <v>98</v>
      </c>
      <c r="CG9" s="85" t="s">
        <v>99</v>
      </c>
      <c r="CH9" s="85" t="s">
        <v>98</v>
      </c>
      <c r="CI9" s="85" t="s">
        <v>99</v>
      </c>
      <c r="CJ9" s="85" t="s">
        <v>98</v>
      </c>
      <c r="CK9" s="85" t="s">
        <v>99</v>
      </c>
      <c r="CL9" s="85" t="s">
        <v>98</v>
      </c>
      <c r="CM9" s="85" t="s">
        <v>99</v>
      </c>
    </row>
    <row r="10" ht="25.5" customHeight="1">
      <c r="A10" s="28">
        <v>1.0</v>
      </c>
      <c r="B10" s="18" t="s">
        <v>21</v>
      </c>
      <c r="C10" s="86">
        <v>183.0</v>
      </c>
      <c r="D10" s="87">
        <v>177.0</v>
      </c>
      <c r="E10" s="88">
        <f t="shared" ref="E10:E27" si="2">D10/C10*100</f>
        <v>96.72131148</v>
      </c>
      <c r="F10" s="87">
        <v>6.0</v>
      </c>
      <c r="G10" s="88">
        <f t="shared" ref="G10:G27" si="3">F10/C10*100</f>
        <v>3.278688525</v>
      </c>
      <c r="H10" s="87"/>
      <c r="I10" s="88">
        <f t="shared" ref="I10:I27" si="4">H10/C10*100</f>
        <v>0</v>
      </c>
      <c r="J10" s="87">
        <v>0.0</v>
      </c>
      <c r="K10" s="88">
        <f t="shared" ref="K10:K27" si="5">J10/C10*100</f>
        <v>0</v>
      </c>
      <c r="L10" s="87">
        <v>69.0</v>
      </c>
      <c r="M10" s="88">
        <f t="shared" ref="M10:M27" si="6">L10/C10*100</f>
        <v>37.70491803</v>
      </c>
      <c r="N10" s="87">
        <v>53.0</v>
      </c>
      <c r="O10" s="88">
        <f t="shared" ref="O10:O27" si="7">N10/C10*100</f>
        <v>28.96174863</v>
      </c>
      <c r="P10" s="87">
        <v>60.0</v>
      </c>
      <c r="Q10" s="88">
        <f t="shared" ref="Q10:Q27" si="8">P10/C10*100</f>
        <v>32.78688525</v>
      </c>
      <c r="R10" s="87">
        <v>1.0</v>
      </c>
      <c r="S10" s="88">
        <f t="shared" ref="S10:S27" si="9">R10/C10*100</f>
        <v>0.5464480874</v>
      </c>
      <c r="T10" s="86">
        <v>155.0</v>
      </c>
      <c r="U10" s="87">
        <v>149.0</v>
      </c>
      <c r="V10" s="88">
        <f t="shared" ref="V10:V27" si="10">U10/T10*100</f>
        <v>96.12903226</v>
      </c>
      <c r="W10" s="87">
        <v>6.0</v>
      </c>
      <c r="X10" s="88">
        <f t="shared" ref="X10:X27" si="11">W10/T10*100</f>
        <v>3.870967742</v>
      </c>
      <c r="Y10" s="87">
        <v>0.0</v>
      </c>
      <c r="Z10" s="88">
        <f t="shared" ref="Z10:Z27" si="12">Y10/T10*100</f>
        <v>0</v>
      </c>
      <c r="AA10" s="87">
        <v>0.0</v>
      </c>
      <c r="AB10" s="88">
        <f t="shared" ref="AB10:AB27" si="13">AA10/T10*100</f>
        <v>0</v>
      </c>
      <c r="AC10" s="87">
        <v>54.0</v>
      </c>
      <c r="AD10" s="88">
        <f t="shared" ref="AD10:AD27" si="14">AC10/T10*100</f>
        <v>34.83870968</v>
      </c>
      <c r="AE10" s="87">
        <v>62.0</v>
      </c>
      <c r="AF10" s="88">
        <f t="shared" ref="AF10:AF27" si="15">AE10/T10*100</f>
        <v>40</v>
      </c>
      <c r="AG10" s="87">
        <v>39.0</v>
      </c>
      <c r="AH10" s="88">
        <f t="shared" ref="AH10:AH27" si="16">AG10/T10*100</f>
        <v>25.16129032</v>
      </c>
      <c r="AI10" s="87">
        <v>0.0</v>
      </c>
      <c r="AJ10" s="88">
        <f t="shared" ref="AJ10:AJ27" si="17">AI10/T10*100</f>
        <v>0</v>
      </c>
      <c r="AK10" s="86">
        <v>89.0</v>
      </c>
      <c r="AL10" s="87">
        <v>84.0</v>
      </c>
      <c r="AM10" s="88">
        <f t="shared" ref="AM10:AM27" si="18">AL10/AK10*100</f>
        <v>94.38202247</v>
      </c>
      <c r="AN10" s="87">
        <v>5.0</v>
      </c>
      <c r="AO10" s="88">
        <f t="shared" ref="AO10:AO27" si="19">AN10/AK10*100</f>
        <v>5.617977528</v>
      </c>
      <c r="AP10" s="87">
        <v>0.0</v>
      </c>
      <c r="AQ10" s="88">
        <f t="shared" ref="AQ10:AQ27" si="20">AP10/AK10*100</f>
        <v>0</v>
      </c>
      <c r="AR10" s="87">
        <v>0.0</v>
      </c>
      <c r="AS10" s="88">
        <f t="shared" ref="AS10:AS27" si="21">AR10/AK10*100</f>
        <v>0</v>
      </c>
      <c r="AT10" s="89">
        <v>40.0</v>
      </c>
      <c r="AU10" s="88">
        <f t="shared" ref="AU10:AU27" si="22">AT10/AK10*100</f>
        <v>44.94382022</v>
      </c>
      <c r="AV10" s="87">
        <v>18.0</v>
      </c>
      <c r="AW10" s="88">
        <f t="shared" ref="AW10:AW27" si="23">AV10/AK10*100</f>
        <v>20.2247191</v>
      </c>
      <c r="AX10" s="87">
        <v>31.0</v>
      </c>
      <c r="AY10" s="88">
        <f t="shared" ref="AY10:AY27" si="24">AX10/AK10*100</f>
        <v>34.83146067</v>
      </c>
      <c r="AZ10" s="87">
        <v>0.0</v>
      </c>
      <c r="BA10" s="88">
        <f t="shared" ref="BA10:BA27" si="25">AZ10/AK10*100</f>
        <v>0</v>
      </c>
      <c r="BB10" s="86">
        <v>166.0</v>
      </c>
      <c r="BC10" s="87">
        <v>166.0</v>
      </c>
      <c r="BD10" s="88">
        <f t="shared" ref="BD10:BD27" si="26">BC10/BB10*100</f>
        <v>100</v>
      </c>
      <c r="BE10" s="87">
        <v>0.0</v>
      </c>
      <c r="BF10" s="88">
        <f t="shared" ref="BF10:BF27" si="27">BE10/BB10*100</f>
        <v>0</v>
      </c>
      <c r="BG10" s="87">
        <v>0.0</v>
      </c>
      <c r="BH10" s="88">
        <f t="shared" ref="BH10:BH27" si="28">BG10/BB10*100</f>
        <v>0</v>
      </c>
      <c r="BI10" s="87">
        <v>0.0</v>
      </c>
      <c r="BJ10" s="88">
        <f t="shared" ref="BJ10:BJ27" si="29">BI10/BB10*100</f>
        <v>0</v>
      </c>
      <c r="BK10" s="87">
        <v>63.0</v>
      </c>
      <c r="BL10" s="88">
        <f t="shared" ref="BL10:BL27" si="30">BK10/BB10*100</f>
        <v>37.95180723</v>
      </c>
      <c r="BM10" s="87">
        <v>79.0</v>
      </c>
      <c r="BN10" s="88">
        <f t="shared" ref="BN10:BN27" si="31">BM10/BB10*100</f>
        <v>47.59036145</v>
      </c>
      <c r="BO10" s="87">
        <v>24.0</v>
      </c>
      <c r="BP10" s="88">
        <f t="shared" ref="BP10:BP27" si="32">BO10/BB10*100</f>
        <v>14.45783133</v>
      </c>
      <c r="BQ10" s="87">
        <v>0.0</v>
      </c>
      <c r="BR10" s="88">
        <f t="shared" ref="BR10:BR27" si="33">BQ10/BB10*100</f>
        <v>0</v>
      </c>
      <c r="BS10" s="87">
        <v>0.0</v>
      </c>
      <c r="BT10" s="88">
        <f t="shared" ref="BT10:BT27" si="34">BS10/BB10*100</f>
        <v>0</v>
      </c>
      <c r="BU10" s="90">
        <f t="shared" ref="BU10:BV10" si="1">C10+T10+AK10+BB10</f>
        <v>593</v>
      </c>
      <c r="BV10" s="91">
        <f t="shared" si="1"/>
        <v>576</v>
      </c>
      <c r="BW10" s="92">
        <f t="shared" ref="BW10:BW27" si="36">BV10/BU10*100</f>
        <v>97.13322091</v>
      </c>
      <c r="BX10" s="91">
        <f t="shared" ref="BX10:BX26" si="37">F10+W10+AN10+BE10</f>
        <v>17</v>
      </c>
      <c r="BY10" s="92">
        <f t="shared" ref="BY10:BY27" si="38">BX10/BU10*100</f>
        <v>2.866779089</v>
      </c>
      <c r="BZ10" s="91">
        <f t="shared" ref="BZ10:BZ26" si="39">H10+Y10+AP10+BG10</f>
        <v>0</v>
      </c>
      <c r="CA10" s="92">
        <f t="shared" ref="CA10:CA27" si="40">BZ10/BU10*100</f>
        <v>0</v>
      </c>
      <c r="CB10" s="91">
        <f t="shared" ref="CB10:CB26" si="41">J10+AA10+AR10+BI10</f>
        <v>0</v>
      </c>
      <c r="CC10" s="92">
        <f t="shared" ref="CC10:CC27" si="42">CB10/BU10*100</f>
        <v>0</v>
      </c>
      <c r="CD10" s="91">
        <f t="shared" ref="CD10:CD26" si="43">L10+AC10+AT10+BK10</f>
        <v>226</v>
      </c>
      <c r="CE10" s="92">
        <f t="shared" ref="CE10:CE27" si="44">CD10/BU10*100</f>
        <v>38.11129848</v>
      </c>
      <c r="CF10" s="91">
        <f t="shared" ref="CF10:CF26" si="45">N10+AE10+AV10+BM10</f>
        <v>212</v>
      </c>
      <c r="CG10" s="92">
        <f t="shared" ref="CG10:CG27" si="46">CF10/BU10*100</f>
        <v>35.75042159</v>
      </c>
      <c r="CH10" s="91">
        <f t="shared" ref="CH10:CH15" si="47">P10+AG10+AX10+BO10</f>
        <v>154</v>
      </c>
      <c r="CI10" s="92">
        <f t="shared" ref="CI10:CI27" si="48">CH10/BU10*100</f>
        <v>25.96964587</v>
      </c>
      <c r="CJ10" s="91">
        <f t="shared" ref="CJ10:CJ15" si="49">R10+AI10+AZ10+BQ10</f>
        <v>1</v>
      </c>
      <c r="CK10" s="92">
        <f t="shared" ref="CK10:CK27" si="50">CJ10/BU10*100</f>
        <v>0.1686340641</v>
      </c>
      <c r="CL10" s="91" t="str">
        <f t="shared" ref="CL10:CL26" si="51">#REF!+#REF!+#REF!+BS10</f>
        <v>#REF!</v>
      </c>
      <c r="CM10" s="92" t="str">
        <f t="shared" ref="CM10:CM27" si="52">CL10/BU10*100</f>
        <v>#REF!</v>
      </c>
    </row>
    <row r="11" ht="25.5" customHeight="1">
      <c r="A11" s="28">
        <v>2.0</v>
      </c>
      <c r="B11" s="18" t="s">
        <v>22</v>
      </c>
      <c r="C11" s="93"/>
      <c r="D11" s="94"/>
      <c r="E11" s="88" t="str">
        <f t="shared" si="2"/>
        <v>#DIV/0!</v>
      </c>
      <c r="F11" s="94"/>
      <c r="G11" s="88" t="str">
        <f t="shared" si="3"/>
        <v>#DIV/0!</v>
      </c>
      <c r="H11" s="94"/>
      <c r="I11" s="88" t="str">
        <f t="shared" si="4"/>
        <v>#DIV/0!</v>
      </c>
      <c r="J11" s="94"/>
      <c r="K11" s="88" t="str">
        <f t="shared" si="5"/>
        <v>#DIV/0!</v>
      </c>
      <c r="L11" s="94"/>
      <c r="M11" s="88" t="str">
        <f t="shared" si="6"/>
        <v>#DIV/0!</v>
      </c>
      <c r="N11" s="94"/>
      <c r="O11" s="88" t="str">
        <f t="shared" si="7"/>
        <v>#DIV/0!</v>
      </c>
      <c r="P11" s="94"/>
      <c r="Q11" s="88" t="str">
        <f t="shared" si="8"/>
        <v>#DIV/0!</v>
      </c>
      <c r="R11" s="94"/>
      <c r="S11" s="88" t="str">
        <f t="shared" si="9"/>
        <v>#DIV/0!</v>
      </c>
      <c r="T11" s="93"/>
      <c r="U11" s="93"/>
      <c r="V11" s="88" t="str">
        <f t="shared" si="10"/>
        <v>#DIV/0!</v>
      </c>
      <c r="W11" s="93"/>
      <c r="X11" s="88" t="str">
        <f t="shared" si="11"/>
        <v>#DIV/0!</v>
      </c>
      <c r="Y11" s="93"/>
      <c r="Z11" s="88" t="str">
        <f t="shared" si="12"/>
        <v>#DIV/0!</v>
      </c>
      <c r="AA11" s="93"/>
      <c r="AB11" s="88" t="str">
        <f t="shared" si="13"/>
        <v>#DIV/0!</v>
      </c>
      <c r="AC11" s="93"/>
      <c r="AD11" s="88" t="str">
        <f t="shared" si="14"/>
        <v>#DIV/0!</v>
      </c>
      <c r="AE11" s="93"/>
      <c r="AF11" s="88" t="str">
        <f t="shared" si="15"/>
        <v>#DIV/0!</v>
      </c>
      <c r="AG11" s="93"/>
      <c r="AH11" s="88" t="str">
        <f t="shared" si="16"/>
        <v>#DIV/0!</v>
      </c>
      <c r="AI11" s="93"/>
      <c r="AJ11" s="88" t="str">
        <f t="shared" si="17"/>
        <v>#DIV/0!</v>
      </c>
      <c r="AK11" s="93"/>
      <c r="AL11" s="93"/>
      <c r="AM11" s="88" t="str">
        <f t="shared" si="18"/>
        <v>#DIV/0!</v>
      </c>
      <c r="AN11" s="93"/>
      <c r="AO11" s="88" t="str">
        <f t="shared" si="19"/>
        <v>#DIV/0!</v>
      </c>
      <c r="AP11" s="93"/>
      <c r="AQ11" s="88" t="str">
        <f t="shared" si="20"/>
        <v>#DIV/0!</v>
      </c>
      <c r="AR11" s="93"/>
      <c r="AS11" s="88" t="str">
        <f t="shared" si="21"/>
        <v>#DIV/0!</v>
      </c>
      <c r="AT11" s="93"/>
      <c r="AU11" s="88" t="str">
        <f t="shared" si="22"/>
        <v>#DIV/0!</v>
      </c>
      <c r="AV11" s="93"/>
      <c r="AW11" s="88" t="str">
        <f t="shared" si="23"/>
        <v>#DIV/0!</v>
      </c>
      <c r="AX11" s="93"/>
      <c r="AY11" s="88" t="str">
        <f t="shared" si="24"/>
        <v>#DIV/0!</v>
      </c>
      <c r="AZ11" s="93"/>
      <c r="BA11" s="88" t="str">
        <f t="shared" si="25"/>
        <v>#DIV/0!</v>
      </c>
      <c r="BB11" s="93"/>
      <c r="BC11" s="93"/>
      <c r="BD11" s="88" t="str">
        <f t="shared" si="26"/>
        <v>#DIV/0!</v>
      </c>
      <c r="BE11" s="93"/>
      <c r="BF11" s="88" t="str">
        <f t="shared" si="27"/>
        <v>#DIV/0!</v>
      </c>
      <c r="BG11" s="93"/>
      <c r="BH11" s="88" t="str">
        <f t="shared" si="28"/>
        <v>#DIV/0!</v>
      </c>
      <c r="BI11" s="93"/>
      <c r="BJ11" s="88" t="str">
        <f t="shared" si="29"/>
        <v>#DIV/0!</v>
      </c>
      <c r="BK11" s="93"/>
      <c r="BL11" s="88" t="str">
        <f t="shared" si="30"/>
        <v>#DIV/0!</v>
      </c>
      <c r="BM11" s="93"/>
      <c r="BN11" s="88" t="str">
        <f t="shared" si="31"/>
        <v>#DIV/0!</v>
      </c>
      <c r="BO11" s="93"/>
      <c r="BP11" s="88" t="str">
        <f t="shared" si="32"/>
        <v>#DIV/0!</v>
      </c>
      <c r="BQ11" s="93"/>
      <c r="BR11" s="88" t="str">
        <f t="shared" si="33"/>
        <v>#DIV/0!</v>
      </c>
      <c r="BS11" s="93"/>
      <c r="BT11" s="88" t="str">
        <f t="shared" si="34"/>
        <v>#DIV/0!</v>
      </c>
      <c r="BU11" s="90">
        <f t="shared" ref="BU11:BV11" si="35">C11+T11+AK11+BB11</f>
        <v>0</v>
      </c>
      <c r="BV11" s="91">
        <f t="shared" si="35"/>
        <v>0</v>
      </c>
      <c r="BW11" s="92" t="str">
        <f t="shared" si="36"/>
        <v>#DIV/0!</v>
      </c>
      <c r="BX11" s="91">
        <f t="shared" si="37"/>
        <v>0</v>
      </c>
      <c r="BY11" s="92" t="str">
        <f t="shared" si="38"/>
        <v>#DIV/0!</v>
      </c>
      <c r="BZ11" s="91">
        <f t="shared" si="39"/>
        <v>0</v>
      </c>
      <c r="CA11" s="92" t="str">
        <f t="shared" si="40"/>
        <v>#DIV/0!</v>
      </c>
      <c r="CB11" s="91">
        <f t="shared" si="41"/>
        <v>0</v>
      </c>
      <c r="CC11" s="92" t="str">
        <f t="shared" si="42"/>
        <v>#DIV/0!</v>
      </c>
      <c r="CD11" s="91">
        <f t="shared" si="43"/>
        <v>0</v>
      </c>
      <c r="CE11" s="92" t="str">
        <f t="shared" si="44"/>
        <v>#DIV/0!</v>
      </c>
      <c r="CF11" s="91">
        <f t="shared" si="45"/>
        <v>0</v>
      </c>
      <c r="CG11" s="92" t="str">
        <f t="shared" si="46"/>
        <v>#DIV/0!</v>
      </c>
      <c r="CH11" s="91">
        <f t="shared" si="47"/>
        <v>0</v>
      </c>
      <c r="CI11" s="92" t="str">
        <f t="shared" si="48"/>
        <v>#DIV/0!</v>
      </c>
      <c r="CJ11" s="91">
        <f t="shared" si="49"/>
        <v>0</v>
      </c>
      <c r="CK11" s="92" t="str">
        <f t="shared" si="50"/>
        <v>#DIV/0!</v>
      </c>
      <c r="CL11" s="91" t="str">
        <f t="shared" si="51"/>
        <v>#REF!</v>
      </c>
      <c r="CM11" s="92" t="str">
        <f t="shared" si="52"/>
        <v>#REF!</v>
      </c>
    </row>
    <row r="12" ht="25.5" customHeight="1">
      <c r="A12" s="28">
        <v>3.0</v>
      </c>
      <c r="B12" s="18" t="s">
        <v>23</v>
      </c>
      <c r="C12" s="86">
        <v>163.0</v>
      </c>
      <c r="D12" s="87">
        <v>150.0</v>
      </c>
      <c r="E12" s="88">
        <f t="shared" si="2"/>
        <v>92.02453988</v>
      </c>
      <c r="F12" s="87">
        <v>13.0</v>
      </c>
      <c r="G12" s="88">
        <f t="shared" si="3"/>
        <v>7.975460123</v>
      </c>
      <c r="H12" s="87">
        <v>0.0</v>
      </c>
      <c r="I12" s="88">
        <f t="shared" si="4"/>
        <v>0</v>
      </c>
      <c r="J12" s="87">
        <v>0.0</v>
      </c>
      <c r="K12" s="88">
        <f t="shared" si="5"/>
        <v>0</v>
      </c>
      <c r="L12" s="87">
        <v>44.0</v>
      </c>
      <c r="M12" s="88">
        <f t="shared" si="6"/>
        <v>26.99386503</v>
      </c>
      <c r="N12" s="87">
        <v>53.0</v>
      </c>
      <c r="O12" s="88">
        <f t="shared" si="7"/>
        <v>32.51533742</v>
      </c>
      <c r="P12" s="87">
        <v>66.0</v>
      </c>
      <c r="Q12" s="88">
        <f t="shared" si="8"/>
        <v>40.49079755</v>
      </c>
      <c r="R12" s="87">
        <v>0.0</v>
      </c>
      <c r="S12" s="88">
        <f t="shared" si="9"/>
        <v>0</v>
      </c>
      <c r="T12" s="86">
        <v>146.0</v>
      </c>
      <c r="U12" s="86">
        <v>144.0</v>
      </c>
      <c r="V12" s="88">
        <f t="shared" si="10"/>
        <v>98.63013699</v>
      </c>
      <c r="W12" s="86">
        <v>2.0</v>
      </c>
      <c r="X12" s="88">
        <f t="shared" si="11"/>
        <v>1.369863014</v>
      </c>
      <c r="Y12" s="86">
        <v>0.0</v>
      </c>
      <c r="Z12" s="88">
        <f t="shared" si="12"/>
        <v>0</v>
      </c>
      <c r="AA12" s="86">
        <v>0.0</v>
      </c>
      <c r="AB12" s="88">
        <f t="shared" si="13"/>
        <v>0</v>
      </c>
      <c r="AC12" s="86">
        <v>34.0</v>
      </c>
      <c r="AD12" s="88">
        <f t="shared" si="14"/>
        <v>23.28767123</v>
      </c>
      <c r="AE12" s="86">
        <v>40.0</v>
      </c>
      <c r="AF12" s="88">
        <f t="shared" si="15"/>
        <v>27.39726027</v>
      </c>
      <c r="AG12" s="86">
        <v>72.0</v>
      </c>
      <c r="AH12" s="88">
        <f t="shared" si="16"/>
        <v>49.31506849</v>
      </c>
      <c r="AI12" s="86">
        <v>0.0</v>
      </c>
      <c r="AJ12" s="88">
        <f t="shared" si="17"/>
        <v>0</v>
      </c>
      <c r="AK12" s="86">
        <v>119.0</v>
      </c>
      <c r="AL12" s="86">
        <v>116.0</v>
      </c>
      <c r="AM12" s="88">
        <f t="shared" si="18"/>
        <v>97.4789916</v>
      </c>
      <c r="AN12" s="86">
        <v>3.0</v>
      </c>
      <c r="AO12" s="88">
        <f t="shared" si="19"/>
        <v>2.521008403</v>
      </c>
      <c r="AP12" s="86">
        <v>0.0</v>
      </c>
      <c r="AQ12" s="88">
        <f t="shared" si="20"/>
        <v>0</v>
      </c>
      <c r="AR12" s="86">
        <v>0.0</v>
      </c>
      <c r="AS12" s="88">
        <f t="shared" si="21"/>
        <v>0</v>
      </c>
      <c r="AT12" s="86">
        <v>39.0</v>
      </c>
      <c r="AU12" s="88">
        <f t="shared" si="22"/>
        <v>32.77310924</v>
      </c>
      <c r="AV12" s="86">
        <v>42.0</v>
      </c>
      <c r="AW12" s="88">
        <f t="shared" si="23"/>
        <v>35.29411765</v>
      </c>
      <c r="AX12" s="86">
        <v>38.0</v>
      </c>
      <c r="AY12" s="88">
        <f t="shared" si="24"/>
        <v>31.93277311</v>
      </c>
      <c r="AZ12" s="86">
        <v>0.0</v>
      </c>
      <c r="BA12" s="88">
        <f t="shared" si="25"/>
        <v>0</v>
      </c>
      <c r="BB12" s="86">
        <v>180.0</v>
      </c>
      <c r="BC12" s="86">
        <v>178.0</v>
      </c>
      <c r="BD12" s="88">
        <f t="shared" si="26"/>
        <v>98.88888889</v>
      </c>
      <c r="BE12" s="86">
        <v>2.0</v>
      </c>
      <c r="BF12" s="88">
        <f t="shared" si="27"/>
        <v>1.111111111</v>
      </c>
      <c r="BG12" s="86">
        <v>0.0</v>
      </c>
      <c r="BH12" s="88">
        <f t="shared" si="28"/>
        <v>0</v>
      </c>
      <c r="BI12" s="86">
        <v>0.0</v>
      </c>
      <c r="BJ12" s="88">
        <f t="shared" si="29"/>
        <v>0</v>
      </c>
      <c r="BK12" s="86">
        <v>68.0</v>
      </c>
      <c r="BL12" s="88">
        <f t="shared" si="30"/>
        <v>37.77777778</v>
      </c>
      <c r="BM12" s="86">
        <v>71.0</v>
      </c>
      <c r="BN12" s="88">
        <f t="shared" si="31"/>
        <v>39.44444444</v>
      </c>
      <c r="BO12" s="86">
        <v>41.0</v>
      </c>
      <c r="BP12" s="88">
        <f t="shared" si="32"/>
        <v>22.77777778</v>
      </c>
      <c r="BQ12" s="86">
        <v>0.0</v>
      </c>
      <c r="BR12" s="88">
        <f t="shared" si="33"/>
        <v>0</v>
      </c>
      <c r="BS12" s="86">
        <v>0.0</v>
      </c>
      <c r="BT12" s="88">
        <f t="shared" si="34"/>
        <v>0</v>
      </c>
      <c r="BU12" s="90">
        <f t="shared" ref="BU12:BV12" si="53">C12+T12+AK12+BB12</f>
        <v>608</v>
      </c>
      <c r="BV12" s="91">
        <f t="shared" si="53"/>
        <v>588</v>
      </c>
      <c r="BW12" s="92">
        <f t="shared" si="36"/>
        <v>96.71052632</v>
      </c>
      <c r="BX12" s="91">
        <f t="shared" si="37"/>
        <v>20</v>
      </c>
      <c r="BY12" s="92">
        <f t="shared" si="38"/>
        <v>3.289473684</v>
      </c>
      <c r="BZ12" s="91">
        <f t="shared" si="39"/>
        <v>0</v>
      </c>
      <c r="CA12" s="92">
        <f t="shared" si="40"/>
        <v>0</v>
      </c>
      <c r="CB12" s="91">
        <f t="shared" si="41"/>
        <v>0</v>
      </c>
      <c r="CC12" s="92">
        <f t="shared" si="42"/>
        <v>0</v>
      </c>
      <c r="CD12" s="91">
        <f t="shared" si="43"/>
        <v>185</v>
      </c>
      <c r="CE12" s="92">
        <f t="shared" si="44"/>
        <v>30.42763158</v>
      </c>
      <c r="CF12" s="91">
        <f t="shared" si="45"/>
        <v>206</v>
      </c>
      <c r="CG12" s="92">
        <f t="shared" si="46"/>
        <v>33.88157895</v>
      </c>
      <c r="CH12" s="91">
        <f t="shared" si="47"/>
        <v>217</v>
      </c>
      <c r="CI12" s="92">
        <f t="shared" si="48"/>
        <v>35.69078947</v>
      </c>
      <c r="CJ12" s="91">
        <f t="shared" si="49"/>
        <v>0</v>
      </c>
      <c r="CK12" s="92">
        <f t="shared" si="50"/>
        <v>0</v>
      </c>
      <c r="CL12" s="91" t="str">
        <f t="shared" si="51"/>
        <v>#REF!</v>
      </c>
      <c r="CM12" s="92" t="str">
        <f t="shared" si="52"/>
        <v>#REF!</v>
      </c>
    </row>
    <row r="13" ht="25.5" customHeight="1">
      <c r="A13" s="28">
        <v>4.0</v>
      </c>
      <c r="B13" s="18" t="s">
        <v>24</v>
      </c>
      <c r="C13" s="86">
        <v>205.0</v>
      </c>
      <c r="D13" s="87">
        <v>199.0</v>
      </c>
      <c r="E13" s="88">
        <f t="shared" si="2"/>
        <v>97.07317073</v>
      </c>
      <c r="F13" s="87">
        <v>6.0</v>
      </c>
      <c r="G13" s="88">
        <f t="shared" si="3"/>
        <v>2.926829268</v>
      </c>
      <c r="H13" s="87">
        <v>0.0</v>
      </c>
      <c r="I13" s="88">
        <f t="shared" si="4"/>
        <v>0</v>
      </c>
      <c r="J13" s="87">
        <v>0.0</v>
      </c>
      <c r="K13" s="88">
        <f t="shared" si="5"/>
        <v>0</v>
      </c>
      <c r="L13" s="87">
        <v>89.0</v>
      </c>
      <c r="M13" s="88">
        <f t="shared" si="6"/>
        <v>43.41463415</v>
      </c>
      <c r="N13" s="87">
        <v>68.0</v>
      </c>
      <c r="O13" s="88">
        <f t="shared" si="7"/>
        <v>33.17073171</v>
      </c>
      <c r="P13" s="87">
        <v>48.0</v>
      </c>
      <c r="Q13" s="88">
        <f t="shared" si="8"/>
        <v>23.41463415</v>
      </c>
      <c r="R13" s="87">
        <v>0.0</v>
      </c>
      <c r="S13" s="88">
        <f t="shared" si="9"/>
        <v>0</v>
      </c>
      <c r="T13" s="86">
        <v>198.0</v>
      </c>
      <c r="U13" s="86">
        <v>181.0</v>
      </c>
      <c r="V13" s="88">
        <f t="shared" si="10"/>
        <v>91.41414141</v>
      </c>
      <c r="W13" s="86">
        <v>17.0</v>
      </c>
      <c r="X13" s="88">
        <f t="shared" si="11"/>
        <v>8.585858586</v>
      </c>
      <c r="Y13" s="86">
        <v>0.0</v>
      </c>
      <c r="Z13" s="88">
        <f t="shared" si="12"/>
        <v>0</v>
      </c>
      <c r="AA13" s="86">
        <v>0.0</v>
      </c>
      <c r="AB13" s="88">
        <f t="shared" si="13"/>
        <v>0</v>
      </c>
      <c r="AC13" s="86">
        <v>84.0</v>
      </c>
      <c r="AD13" s="88">
        <f t="shared" si="14"/>
        <v>42.42424242</v>
      </c>
      <c r="AE13" s="86">
        <v>66.0</v>
      </c>
      <c r="AF13" s="88">
        <f t="shared" si="15"/>
        <v>33.33333333</v>
      </c>
      <c r="AG13" s="86">
        <v>47.0</v>
      </c>
      <c r="AH13" s="88">
        <f t="shared" si="16"/>
        <v>23.73737374</v>
      </c>
      <c r="AI13" s="86">
        <v>1.0</v>
      </c>
      <c r="AJ13" s="88">
        <f t="shared" si="17"/>
        <v>0.5050505051</v>
      </c>
      <c r="AK13" s="86">
        <v>130.0</v>
      </c>
      <c r="AL13" s="86">
        <v>118.0</v>
      </c>
      <c r="AM13" s="88">
        <f t="shared" si="18"/>
        <v>90.76923077</v>
      </c>
      <c r="AN13" s="86">
        <v>11.0</v>
      </c>
      <c r="AO13" s="88">
        <f t="shared" si="19"/>
        <v>8.461538462</v>
      </c>
      <c r="AP13" s="86">
        <v>1.0</v>
      </c>
      <c r="AQ13" s="88">
        <f t="shared" si="20"/>
        <v>0.7692307692</v>
      </c>
      <c r="AR13" s="86">
        <v>0.0</v>
      </c>
      <c r="AS13" s="88">
        <f t="shared" si="21"/>
        <v>0</v>
      </c>
      <c r="AT13" s="86">
        <v>29.0</v>
      </c>
      <c r="AU13" s="88">
        <f t="shared" si="22"/>
        <v>22.30769231</v>
      </c>
      <c r="AV13" s="86">
        <v>54.0</v>
      </c>
      <c r="AW13" s="88">
        <f t="shared" si="23"/>
        <v>41.53846154</v>
      </c>
      <c r="AX13" s="86">
        <v>45.0</v>
      </c>
      <c r="AY13" s="88">
        <f t="shared" si="24"/>
        <v>34.61538462</v>
      </c>
      <c r="AZ13" s="86">
        <v>2.0</v>
      </c>
      <c r="BA13" s="88">
        <f t="shared" si="25"/>
        <v>1.538461538</v>
      </c>
      <c r="BB13" s="86">
        <v>162.0</v>
      </c>
      <c r="BC13" s="86">
        <v>153.0</v>
      </c>
      <c r="BD13" s="88">
        <f t="shared" si="26"/>
        <v>94.44444444</v>
      </c>
      <c r="BE13" s="86">
        <v>9.0</v>
      </c>
      <c r="BF13" s="88">
        <f t="shared" si="27"/>
        <v>5.555555556</v>
      </c>
      <c r="BG13" s="86">
        <v>0.0</v>
      </c>
      <c r="BH13" s="88">
        <f t="shared" si="28"/>
        <v>0</v>
      </c>
      <c r="BI13" s="86">
        <v>0.0</v>
      </c>
      <c r="BJ13" s="88">
        <f t="shared" si="29"/>
        <v>0</v>
      </c>
      <c r="BK13" s="86">
        <v>70.0</v>
      </c>
      <c r="BL13" s="88">
        <f t="shared" si="30"/>
        <v>43.20987654</v>
      </c>
      <c r="BM13" s="86">
        <v>63.0</v>
      </c>
      <c r="BN13" s="88">
        <f t="shared" si="31"/>
        <v>38.88888889</v>
      </c>
      <c r="BO13" s="86">
        <v>29.0</v>
      </c>
      <c r="BP13" s="88">
        <f t="shared" si="32"/>
        <v>17.90123457</v>
      </c>
      <c r="BQ13" s="86">
        <v>0.0</v>
      </c>
      <c r="BR13" s="88">
        <f t="shared" si="33"/>
        <v>0</v>
      </c>
      <c r="BS13" s="86">
        <v>0.0</v>
      </c>
      <c r="BT13" s="88">
        <f t="shared" si="34"/>
        <v>0</v>
      </c>
      <c r="BU13" s="90">
        <f t="shared" ref="BU13:BV13" si="54">C13+T13+AK13+BB13</f>
        <v>695</v>
      </c>
      <c r="BV13" s="91">
        <f t="shared" si="54"/>
        <v>651</v>
      </c>
      <c r="BW13" s="92">
        <f t="shared" si="36"/>
        <v>93.66906475</v>
      </c>
      <c r="BX13" s="91">
        <f t="shared" si="37"/>
        <v>43</v>
      </c>
      <c r="BY13" s="92">
        <f t="shared" si="38"/>
        <v>6.18705036</v>
      </c>
      <c r="BZ13" s="91">
        <f t="shared" si="39"/>
        <v>1</v>
      </c>
      <c r="CA13" s="92">
        <f t="shared" si="40"/>
        <v>0.1438848921</v>
      </c>
      <c r="CB13" s="91">
        <f t="shared" si="41"/>
        <v>0</v>
      </c>
      <c r="CC13" s="92">
        <f t="shared" si="42"/>
        <v>0</v>
      </c>
      <c r="CD13" s="91">
        <f t="shared" si="43"/>
        <v>272</v>
      </c>
      <c r="CE13" s="92">
        <f t="shared" si="44"/>
        <v>39.13669065</v>
      </c>
      <c r="CF13" s="91">
        <f t="shared" si="45"/>
        <v>251</v>
      </c>
      <c r="CG13" s="92">
        <f t="shared" si="46"/>
        <v>36.11510791</v>
      </c>
      <c r="CH13" s="91">
        <f t="shared" si="47"/>
        <v>169</v>
      </c>
      <c r="CI13" s="92">
        <f t="shared" si="48"/>
        <v>24.31654676</v>
      </c>
      <c r="CJ13" s="91">
        <f t="shared" si="49"/>
        <v>3</v>
      </c>
      <c r="CK13" s="92">
        <f t="shared" si="50"/>
        <v>0.4316546763</v>
      </c>
      <c r="CL13" s="91" t="str">
        <f t="shared" si="51"/>
        <v>#REF!</v>
      </c>
      <c r="CM13" s="92" t="str">
        <f t="shared" si="52"/>
        <v>#REF!</v>
      </c>
    </row>
    <row r="14" ht="25.5" customHeight="1">
      <c r="A14" s="28">
        <v>5.0</v>
      </c>
      <c r="B14" s="18" t="s">
        <v>25</v>
      </c>
      <c r="C14" s="93"/>
      <c r="D14" s="94"/>
      <c r="E14" s="88" t="str">
        <f t="shared" si="2"/>
        <v>#DIV/0!</v>
      </c>
      <c r="F14" s="94"/>
      <c r="G14" s="88" t="str">
        <f t="shared" si="3"/>
        <v>#DIV/0!</v>
      </c>
      <c r="H14" s="94"/>
      <c r="I14" s="88" t="str">
        <f t="shared" si="4"/>
        <v>#DIV/0!</v>
      </c>
      <c r="J14" s="94"/>
      <c r="K14" s="88" t="str">
        <f t="shared" si="5"/>
        <v>#DIV/0!</v>
      </c>
      <c r="L14" s="94"/>
      <c r="M14" s="88" t="str">
        <f t="shared" si="6"/>
        <v>#DIV/0!</v>
      </c>
      <c r="N14" s="94"/>
      <c r="O14" s="88" t="str">
        <f t="shared" si="7"/>
        <v>#DIV/0!</v>
      </c>
      <c r="P14" s="94"/>
      <c r="Q14" s="88" t="str">
        <f t="shared" si="8"/>
        <v>#DIV/0!</v>
      </c>
      <c r="R14" s="94"/>
      <c r="S14" s="88" t="str">
        <f t="shared" si="9"/>
        <v>#DIV/0!</v>
      </c>
      <c r="T14" s="93"/>
      <c r="U14" s="93"/>
      <c r="V14" s="88" t="str">
        <f t="shared" si="10"/>
        <v>#DIV/0!</v>
      </c>
      <c r="W14" s="93"/>
      <c r="X14" s="88" t="str">
        <f t="shared" si="11"/>
        <v>#DIV/0!</v>
      </c>
      <c r="Y14" s="93"/>
      <c r="Z14" s="88" t="str">
        <f t="shared" si="12"/>
        <v>#DIV/0!</v>
      </c>
      <c r="AA14" s="93"/>
      <c r="AB14" s="88" t="str">
        <f t="shared" si="13"/>
        <v>#DIV/0!</v>
      </c>
      <c r="AC14" s="93"/>
      <c r="AD14" s="88" t="str">
        <f t="shared" si="14"/>
        <v>#DIV/0!</v>
      </c>
      <c r="AE14" s="93"/>
      <c r="AF14" s="88" t="str">
        <f t="shared" si="15"/>
        <v>#DIV/0!</v>
      </c>
      <c r="AG14" s="93"/>
      <c r="AH14" s="88" t="str">
        <f t="shared" si="16"/>
        <v>#DIV/0!</v>
      </c>
      <c r="AI14" s="93"/>
      <c r="AJ14" s="88" t="str">
        <f t="shared" si="17"/>
        <v>#DIV/0!</v>
      </c>
      <c r="AK14" s="93"/>
      <c r="AL14" s="93"/>
      <c r="AM14" s="88" t="str">
        <f t="shared" si="18"/>
        <v>#DIV/0!</v>
      </c>
      <c r="AN14" s="93"/>
      <c r="AO14" s="88" t="str">
        <f t="shared" si="19"/>
        <v>#DIV/0!</v>
      </c>
      <c r="AP14" s="93"/>
      <c r="AQ14" s="88" t="str">
        <f t="shared" si="20"/>
        <v>#DIV/0!</v>
      </c>
      <c r="AR14" s="93"/>
      <c r="AS14" s="88" t="str">
        <f t="shared" si="21"/>
        <v>#DIV/0!</v>
      </c>
      <c r="AT14" s="93"/>
      <c r="AU14" s="88" t="str">
        <f t="shared" si="22"/>
        <v>#DIV/0!</v>
      </c>
      <c r="AV14" s="93"/>
      <c r="AW14" s="88" t="str">
        <f t="shared" si="23"/>
        <v>#DIV/0!</v>
      </c>
      <c r="AX14" s="93"/>
      <c r="AY14" s="88" t="str">
        <f t="shared" si="24"/>
        <v>#DIV/0!</v>
      </c>
      <c r="AZ14" s="93"/>
      <c r="BA14" s="88" t="str">
        <f t="shared" si="25"/>
        <v>#DIV/0!</v>
      </c>
      <c r="BB14" s="93"/>
      <c r="BC14" s="93"/>
      <c r="BD14" s="88" t="str">
        <f t="shared" si="26"/>
        <v>#DIV/0!</v>
      </c>
      <c r="BE14" s="93"/>
      <c r="BF14" s="88" t="str">
        <f t="shared" si="27"/>
        <v>#DIV/0!</v>
      </c>
      <c r="BG14" s="93"/>
      <c r="BH14" s="88" t="str">
        <f t="shared" si="28"/>
        <v>#DIV/0!</v>
      </c>
      <c r="BI14" s="93"/>
      <c r="BJ14" s="88" t="str">
        <f t="shared" si="29"/>
        <v>#DIV/0!</v>
      </c>
      <c r="BK14" s="93"/>
      <c r="BL14" s="88" t="str">
        <f t="shared" si="30"/>
        <v>#DIV/0!</v>
      </c>
      <c r="BM14" s="93"/>
      <c r="BN14" s="88" t="str">
        <f t="shared" si="31"/>
        <v>#DIV/0!</v>
      </c>
      <c r="BO14" s="93"/>
      <c r="BP14" s="88" t="str">
        <f t="shared" si="32"/>
        <v>#DIV/0!</v>
      </c>
      <c r="BQ14" s="93"/>
      <c r="BR14" s="88" t="str">
        <f t="shared" si="33"/>
        <v>#DIV/0!</v>
      </c>
      <c r="BS14" s="93"/>
      <c r="BT14" s="88" t="str">
        <f t="shared" si="34"/>
        <v>#DIV/0!</v>
      </c>
      <c r="BU14" s="90">
        <f t="shared" ref="BU14:BV14" si="55">C14+T14+AK14+BB14</f>
        <v>0</v>
      </c>
      <c r="BV14" s="91">
        <f t="shared" si="55"/>
        <v>0</v>
      </c>
      <c r="BW14" s="92" t="str">
        <f t="shared" si="36"/>
        <v>#DIV/0!</v>
      </c>
      <c r="BX14" s="91">
        <f t="shared" si="37"/>
        <v>0</v>
      </c>
      <c r="BY14" s="92" t="str">
        <f t="shared" si="38"/>
        <v>#DIV/0!</v>
      </c>
      <c r="BZ14" s="91">
        <f t="shared" si="39"/>
        <v>0</v>
      </c>
      <c r="CA14" s="92" t="str">
        <f t="shared" si="40"/>
        <v>#DIV/0!</v>
      </c>
      <c r="CB14" s="91">
        <f t="shared" si="41"/>
        <v>0</v>
      </c>
      <c r="CC14" s="92" t="str">
        <f t="shared" si="42"/>
        <v>#DIV/0!</v>
      </c>
      <c r="CD14" s="91">
        <f t="shared" si="43"/>
        <v>0</v>
      </c>
      <c r="CE14" s="92" t="str">
        <f t="shared" si="44"/>
        <v>#DIV/0!</v>
      </c>
      <c r="CF14" s="91">
        <f t="shared" si="45"/>
        <v>0</v>
      </c>
      <c r="CG14" s="92" t="str">
        <f t="shared" si="46"/>
        <v>#DIV/0!</v>
      </c>
      <c r="CH14" s="91">
        <f t="shared" si="47"/>
        <v>0</v>
      </c>
      <c r="CI14" s="92" t="str">
        <f t="shared" si="48"/>
        <v>#DIV/0!</v>
      </c>
      <c r="CJ14" s="91">
        <f t="shared" si="49"/>
        <v>0</v>
      </c>
      <c r="CK14" s="92" t="str">
        <f t="shared" si="50"/>
        <v>#DIV/0!</v>
      </c>
      <c r="CL14" s="91" t="str">
        <f t="shared" si="51"/>
        <v>#REF!</v>
      </c>
      <c r="CM14" s="92" t="str">
        <f t="shared" si="52"/>
        <v>#REF!</v>
      </c>
    </row>
    <row r="15" ht="25.5" customHeight="1">
      <c r="A15" s="28">
        <v>6.0</v>
      </c>
      <c r="B15" s="18" t="s">
        <v>26</v>
      </c>
      <c r="C15" s="86">
        <v>86.0</v>
      </c>
      <c r="D15" s="94"/>
      <c r="E15" s="88">
        <f t="shared" si="2"/>
        <v>0</v>
      </c>
      <c r="F15" s="94"/>
      <c r="G15" s="88">
        <f t="shared" si="3"/>
        <v>0</v>
      </c>
      <c r="H15" s="94"/>
      <c r="I15" s="88">
        <f t="shared" si="4"/>
        <v>0</v>
      </c>
      <c r="J15" s="94"/>
      <c r="K15" s="88">
        <f t="shared" si="5"/>
        <v>0</v>
      </c>
      <c r="L15" s="94"/>
      <c r="M15" s="88">
        <f t="shared" si="6"/>
        <v>0</v>
      </c>
      <c r="N15" s="94"/>
      <c r="O15" s="88">
        <f t="shared" si="7"/>
        <v>0</v>
      </c>
      <c r="P15" s="94"/>
      <c r="Q15" s="88">
        <f t="shared" si="8"/>
        <v>0</v>
      </c>
      <c r="R15" s="94"/>
      <c r="S15" s="88">
        <f t="shared" si="9"/>
        <v>0</v>
      </c>
      <c r="T15" s="86">
        <v>72.0</v>
      </c>
      <c r="U15" s="93"/>
      <c r="V15" s="88">
        <f t="shared" si="10"/>
        <v>0</v>
      </c>
      <c r="W15" s="93"/>
      <c r="X15" s="88">
        <f t="shared" si="11"/>
        <v>0</v>
      </c>
      <c r="Y15" s="93"/>
      <c r="Z15" s="88">
        <f t="shared" si="12"/>
        <v>0</v>
      </c>
      <c r="AA15" s="93"/>
      <c r="AB15" s="88">
        <f t="shared" si="13"/>
        <v>0</v>
      </c>
      <c r="AC15" s="93"/>
      <c r="AD15" s="88">
        <f t="shared" si="14"/>
        <v>0</v>
      </c>
      <c r="AE15" s="93"/>
      <c r="AF15" s="88">
        <f t="shared" si="15"/>
        <v>0</v>
      </c>
      <c r="AG15" s="93"/>
      <c r="AH15" s="88">
        <f t="shared" si="16"/>
        <v>0</v>
      </c>
      <c r="AI15" s="93"/>
      <c r="AJ15" s="88">
        <f t="shared" si="17"/>
        <v>0</v>
      </c>
      <c r="AK15" s="86">
        <v>53.0</v>
      </c>
      <c r="AL15" s="93"/>
      <c r="AM15" s="88">
        <f t="shared" si="18"/>
        <v>0</v>
      </c>
      <c r="AN15" s="93"/>
      <c r="AO15" s="88">
        <f t="shared" si="19"/>
        <v>0</v>
      </c>
      <c r="AP15" s="93"/>
      <c r="AQ15" s="88">
        <f t="shared" si="20"/>
        <v>0</v>
      </c>
      <c r="AR15" s="93"/>
      <c r="AS15" s="88">
        <f t="shared" si="21"/>
        <v>0</v>
      </c>
      <c r="AT15" s="93"/>
      <c r="AU15" s="88">
        <f t="shared" si="22"/>
        <v>0</v>
      </c>
      <c r="AV15" s="93"/>
      <c r="AW15" s="88">
        <f t="shared" si="23"/>
        <v>0</v>
      </c>
      <c r="AX15" s="93"/>
      <c r="AY15" s="88">
        <f t="shared" si="24"/>
        <v>0</v>
      </c>
      <c r="AZ15" s="93"/>
      <c r="BA15" s="88">
        <f t="shared" si="25"/>
        <v>0</v>
      </c>
      <c r="BB15" s="86">
        <v>67.0</v>
      </c>
      <c r="BC15" s="93"/>
      <c r="BD15" s="88">
        <f t="shared" si="26"/>
        <v>0</v>
      </c>
      <c r="BE15" s="93"/>
      <c r="BF15" s="88">
        <f t="shared" si="27"/>
        <v>0</v>
      </c>
      <c r="BG15" s="93"/>
      <c r="BH15" s="88">
        <f t="shared" si="28"/>
        <v>0</v>
      </c>
      <c r="BI15" s="93"/>
      <c r="BJ15" s="88">
        <f t="shared" si="29"/>
        <v>0</v>
      </c>
      <c r="BK15" s="93"/>
      <c r="BL15" s="88">
        <f t="shared" si="30"/>
        <v>0</v>
      </c>
      <c r="BM15" s="93"/>
      <c r="BN15" s="88">
        <f t="shared" si="31"/>
        <v>0</v>
      </c>
      <c r="BO15" s="93"/>
      <c r="BP15" s="88">
        <f t="shared" si="32"/>
        <v>0</v>
      </c>
      <c r="BQ15" s="93"/>
      <c r="BR15" s="88">
        <f t="shared" si="33"/>
        <v>0</v>
      </c>
      <c r="BS15" s="93"/>
      <c r="BT15" s="88">
        <f t="shared" si="34"/>
        <v>0</v>
      </c>
      <c r="BU15" s="90">
        <f t="shared" ref="BU15:BV15" si="56">C15+T15+AK15+BB15</f>
        <v>278</v>
      </c>
      <c r="BV15" s="91">
        <f t="shared" si="56"/>
        <v>0</v>
      </c>
      <c r="BW15" s="92">
        <f t="shared" si="36"/>
        <v>0</v>
      </c>
      <c r="BX15" s="91">
        <f t="shared" si="37"/>
        <v>0</v>
      </c>
      <c r="BY15" s="92">
        <f t="shared" si="38"/>
        <v>0</v>
      </c>
      <c r="BZ15" s="91">
        <f t="shared" si="39"/>
        <v>0</v>
      </c>
      <c r="CA15" s="92">
        <f t="shared" si="40"/>
        <v>0</v>
      </c>
      <c r="CB15" s="91">
        <f t="shared" si="41"/>
        <v>0</v>
      </c>
      <c r="CC15" s="92">
        <f t="shared" si="42"/>
        <v>0</v>
      </c>
      <c r="CD15" s="91">
        <f t="shared" si="43"/>
        <v>0</v>
      </c>
      <c r="CE15" s="92">
        <f t="shared" si="44"/>
        <v>0</v>
      </c>
      <c r="CF15" s="91">
        <f t="shared" si="45"/>
        <v>0</v>
      </c>
      <c r="CG15" s="92">
        <f t="shared" si="46"/>
        <v>0</v>
      </c>
      <c r="CH15" s="91">
        <f t="shared" si="47"/>
        <v>0</v>
      </c>
      <c r="CI15" s="92">
        <f t="shared" si="48"/>
        <v>0</v>
      </c>
      <c r="CJ15" s="91">
        <f t="shared" si="49"/>
        <v>0</v>
      </c>
      <c r="CK15" s="92">
        <f t="shared" si="50"/>
        <v>0</v>
      </c>
      <c r="CL15" s="91" t="str">
        <f t="shared" si="51"/>
        <v>#REF!</v>
      </c>
      <c r="CM15" s="92" t="str">
        <f t="shared" si="52"/>
        <v>#REF!</v>
      </c>
    </row>
    <row r="16" ht="25.5" customHeight="1">
      <c r="A16" s="28">
        <v>7.0</v>
      </c>
      <c r="B16" s="18" t="s">
        <v>27</v>
      </c>
      <c r="C16" s="86">
        <v>71.0</v>
      </c>
      <c r="D16" s="87">
        <v>65.0</v>
      </c>
      <c r="E16" s="88">
        <f t="shared" si="2"/>
        <v>91.54929577</v>
      </c>
      <c r="F16" s="87">
        <v>6.0</v>
      </c>
      <c r="G16" s="88">
        <f t="shared" si="3"/>
        <v>8.450704225</v>
      </c>
      <c r="H16" s="87">
        <v>0.0</v>
      </c>
      <c r="I16" s="88">
        <f t="shared" si="4"/>
        <v>0</v>
      </c>
      <c r="J16" s="87">
        <v>0.0</v>
      </c>
      <c r="K16" s="88">
        <f t="shared" si="5"/>
        <v>0</v>
      </c>
      <c r="L16" s="87">
        <v>15.0</v>
      </c>
      <c r="M16" s="88">
        <f t="shared" si="6"/>
        <v>21.12676056</v>
      </c>
      <c r="N16" s="87">
        <v>29.0</v>
      </c>
      <c r="O16" s="88">
        <f t="shared" si="7"/>
        <v>40.84507042</v>
      </c>
      <c r="P16" s="87">
        <v>22.0</v>
      </c>
      <c r="Q16" s="88">
        <f t="shared" si="8"/>
        <v>30.98591549</v>
      </c>
      <c r="R16" s="87">
        <v>5.0</v>
      </c>
      <c r="S16" s="88">
        <f t="shared" si="9"/>
        <v>7.042253521</v>
      </c>
      <c r="T16" s="86">
        <v>62.0</v>
      </c>
      <c r="U16" s="86">
        <v>54.0</v>
      </c>
      <c r="V16" s="88">
        <f t="shared" si="10"/>
        <v>87.09677419</v>
      </c>
      <c r="W16" s="86">
        <v>8.0</v>
      </c>
      <c r="X16" s="88">
        <f t="shared" si="11"/>
        <v>12.90322581</v>
      </c>
      <c r="Y16" s="86">
        <v>0.0</v>
      </c>
      <c r="Z16" s="88">
        <f t="shared" si="12"/>
        <v>0</v>
      </c>
      <c r="AA16" s="86">
        <v>0.0</v>
      </c>
      <c r="AB16" s="88">
        <f t="shared" si="13"/>
        <v>0</v>
      </c>
      <c r="AC16" s="86">
        <v>13.0</v>
      </c>
      <c r="AD16" s="88">
        <f t="shared" si="14"/>
        <v>20.96774194</v>
      </c>
      <c r="AE16" s="86">
        <v>27.0</v>
      </c>
      <c r="AF16" s="88">
        <f t="shared" si="15"/>
        <v>43.5483871</v>
      </c>
      <c r="AG16" s="86">
        <v>19.0</v>
      </c>
      <c r="AH16" s="88">
        <f t="shared" si="16"/>
        <v>30.64516129</v>
      </c>
      <c r="AI16" s="86">
        <v>3.0</v>
      </c>
      <c r="AJ16" s="88">
        <f t="shared" si="17"/>
        <v>4.838709677</v>
      </c>
      <c r="AK16" s="86">
        <v>53.0</v>
      </c>
      <c r="AL16" s="86">
        <v>45.0</v>
      </c>
      <c r="AM16" s="88">
        <f t="shared" si="18"/>
        <v>84.90566038</v>
      </c>
      <c r="AN16" s="86">
        <v>8.0</v>
      </c>
      <c r="AO16" s="88">
        <f t="shared" si="19"/>
        <v>15.09433962</v>
      </c>
      <c r="AP16" s="86">
        <v>0.0</v>
      </c>
      <c r="AQ16" s="88">
        <f t="shared" si="20"/>
        <v>0</v>
      </c>
      <c r="AR16" s="86">
        <v>0.0</v>
      </c>
      <c r="AS16" s="88">
        <f t="shared" si="21"/>
        <v>0</v>
      </c>
      <c r="AT16" s="86">
        <v>17.0</v>
      </c>
      <c r="AU16" s="88">
        <f t="shared" si="22"/>
        <v>32.0754717</v>
      </c>
      <c r="AV16" s="86">
        <v>19.0</v>
      </c>
      <c r="AW16" s="88">
        <f t="shared" si="23"/>
        <v>35.8490566</v>
      </c>
      <c r="AX16" s="86">
        <v>15.0</v>
      </c>
      <c r="AY16" s="88">
        <f t="shared" si="24"/>
        <v>28.30188679</v>
      </c>
      <c r="AZ16" s="86">
        <v>2.0</v>
      </c>
      <c r="BA16" s="88">
        <f t="shared" si="25"/>
        <v>3.773584906</v>
      </c>
      <c r="BB16" s="86">
        <v>61.0</v>
      </c>
      <c r="BC16" s="86">
        <v>49.0</v>
      </c>
      <c r="BD16" s="88">
        <f t="shared" si="26"/>
        <v>80.32786885</v>
      </c>
      <c r="BE16" s="86">
        <v>12.0</v>
      </c>
      <c r="BF16" s="88">
        <f t="shared" si="27"/>
        <v>19.67213115</v>
      </c>
      <c r="BG16" s="86">
        <v>0.0</v>
      </c>
      <c r="BH16" s="88">
        <f t="shared" si="28"/>
        <v>0</v>
      </c>
      <c r="BI16" s="86">
        <v>0.0</v>
      </c>
      <c r="BJ16" s="88">
        <f t="shared" si="29"/>
        <v>0</v>
      </c>
      <c r="BK16" s="86">
        <v>13.0</v>
      </c>
      <c r="BL16" s="88">
        <f t="shared" si="30"/>
        <v>21.31147541</v>
      </c>
      <c r="BM16" s="86">
        <v>22.0</v>
      </c>
      <c r="BN16" s="88">
        <f t="shared" si="31"/>
        <v>36.06557377</v>
      </c>
      <c r="BO16" s="86">
        <v>26.0</v>
      </c>
      <c r="BP16" s="88">
        <f t="shared" si="32"/>
        <v>42.62295082</v>
      </c>
      <c r="BQ16" s="86">
        <v>0.0</v>
      </c>
      <c r="BR16" s="88">
        <f t="shared" si="33"/>
        <v>0</v>
      </c>
      <c r="BS16" s="86">
        <v>0.0</v>
      </c>
      <c r="BT16" s="88">
        <f t="shared" si="34"/>
        <v>0</v>
      </c>
      <c r="BU16" s="90">
        <f t="shared" ref="BU16:BV16" si="57">C16+T16+AK16+BB16</f>
        <v>247</v>
      </c>
      <c r="BV16" s="91">
        <f t="shared" si="57"/>
        <v>213</v>
      </c>
      <c r="BW16" s="92">
        <f t="shared" si="36"/>
        <v>86.23481781</v>
      </c>
      <c r="BX16" s="91">
        <f t="shared" si="37"/>
        <v>34</v>
      </c>
      <c r="BY16" s="92">
        <f t="shared" si="38"/>
        <v>13.76518219</v>
      </c>
      <c r="BZ16" s="91">
        <f t="shared" si="39"/>
        <v>0</v>
      </c>
      <c r="CA16" s="92">
        <f t="shared" si="40"/>
        <v>0</v>
      </c>
      <c r="CB16" s="91">
        <f t="shared" si="41"/>
        <v>0</v>
      </c>
      <c r="CC16" s="95">
        <f t="shared" si="42"/>
        <v>0</v>
      </c>
      <c r="CD16" s="91">
        <f t="shared" si="43"/>
        <v>58</v>
      </c>
      <c r="CE16" s="92">
        <f t="shared" si="44"/>
        <v>23.48178138</v>
      </c>
      <c r="CF16" s="91">
        <f t="shared" si="45"/>
        <v>97</v>
      </c>
      <c r="CG16" s="92">
        <f t="shared" si="46"/>
        <v>39.27125506</v>
      </c>
      <c r="CH16" s="96">
        <v>82.0</v>
      </c>
      <c r="CI16" s="92">
        <f t="shared" si="48"/>
        <v>33.19838057</v>
      </c>
      <c r="CJ16" s="96">
        <v>10.0</v>
      </c>
      <c r="CK16" s="92">
        <f t="shared" si="50"/>
        <v>4.048582996</v>
      </c>
      <c r="CL16" s="91" t="str">
        <f t="shared" si="51"/>
        <v>#REF!</v>
      </c>
      <c r="CM16" s="92" t="str">
        <f t="shared" si="52"/>
        <v>#REF!</v>
      </c>
    </row>
    <row r="17" ht="25.5" customHeight="1">
      <c r="A17" s="28">
        <v>8.0</v>
      </c>
      <c r="B17" s="18" t="s">
        <v>28</v>
      </c>
      <c r="C17" s="86">
        <v>281.0</v>
      </c>
      <c r="D17" s="87">
        <v>261.0</v>
      </c>
      <c r="E17" s="88">
        <f t="shared" si="2"/>
        <v>92.88256228</v>
      </c>
      <c r="F17" s="87">
        <v>17.0</v>
      </c>
      <c r="G17" s="88">
        <f t="shared" si="3"/>
        <v>6.049822064</v>
      </c>
      <c r="H17" s="87">
        <v>2.0</v>
      </c>
      <c r="I17" s="88">
        <f t="shared" si="4"/>
        <v>0.7117437722</v>
      </c>
      <c r="J17" s="87">
        <v>1.0</v>
      </c>
      <c r="K17" s="88">
        <f t="shared" si="5"/>
        <v>0.3558718861</v>
      </c>
      <c r="L17" s="87">
        <v>130.0</v>
      </c>
      <c r="M17" s="88">
        <f t="shared" si="6"/>
        <v>46.2633452</v>
      </c>
      <c r="N17" s="87">
        <v>80.0</v>
      </c>
      <c r="O17" s="88">
        <f t="shared" si="7"/>
        <v>28.46975089</v>
      </c>
      <c r="P17" s="87">
        <v>62.0</v>
      </c>
      <c r="Q17" s="88">
        <f t="shared" si="8"/>
        <v>22.06405694</v>
      </c>
      <c r="R17" s="87">
        <v>9.0</v>
      </c>
      <c r="S17" s="88">
        <f t="shared" si="9"/>
        <v>3.202846975</v>
      </c>
      <c r="T17" s="86">
        <v>238.0</v>
      </c>
      <c r="U17" s="86">
        <v>192.0</v>
      </c>
      <c r="V17" s="88">
        <f t="shared" si="10"/>
        <v>80.67226891</v>
      </c>
      <c r="W17" s="86">
        <v>42.0</v>
      </c>
      <c r="X17" s="88">
        <f t="shared" si="11"/>
        <v>17.64705882</v>
      </c>
      <c r="Y17" s="86">
        <v>3.0</v>
      </c>
      <c r="Z17" s="88">
        <f t="shared" si="12"/>
        <v>1.260504202</v>
      </c>
      <c r="AA17" s="86">
        <v>1.0</v>
      </c>
      <c r="AB17" s="88">
        <f t="shared" si="13"/>
        <v>0.4201680672</v>
      </c>
      <c r="AC17" s="86">
        <v>73.0</v>
      </c>
      <c r="AD17" s="88">
        <f t="shared" si="14"/>
        <v>30.67226891</v>
      </c>
      <c r="AE17" s="86">
        <v>88.0</v>
      </c>
      <c r="AF17" s="88">
        <f t="shared" si="15"/>
        <v>36.97478992</v>
      </c>
      <c r="AG17" s="86">
        <v>63.0</v>
      </c>
      <c r="AH17" s="88">
        <f t="shared" si="16"/>
        <v>26.47058824</v>
      </c>
      <c r="AI17" s="86">
        <v>14.0</v>
      </c>
      <c r="AJ17" s="88">
        <f t="shared" si="17"/>
        <v>5.882352941</v>
      </c>
      <c r="AK17" s="86">
        <v>129.0</v>
      </c>
      <c r="AL17" s="86">
        <v>115.0</v>
      </c>
      <c r="AM17" s="88">
        <f t="shared" si="18"/>
        <v>89.14728682</v>
      </c>
      <c r="AN17" s="86">
        <v>8.0</v>
      </c>
      <c r="AO17" s="88">
        <f t="shared" si="19"/>
        <v>6.201550388</v>
      </c>
      <c r="AP17" s="86">
        <v>5.0</v>
      </c>
      <c r="AQ17" s="88">
        <f t="shared" si="20"/>
        <v>3.875968992</v>
      </c>
      <c r="AR17" s="86">
        <v>1.0</v>
      </c>
      <c r="AS17" s="88">
        <f t="shared" si="21"/>
        <v>0.7751937984</v>
      </c>
      <c r="AT17" s="86">
        <v>46.0</v>
      </c>
      <c r="AU17" s="88">
        <f t="shared" si="22"/>
        <v>35.65891473</v>
      </c>
      <c r="AV17" s="86">
        <v>45.0</v>
      </c>
      <c r="AW17" s="88">
        <f t="shared" si="23"/>
        <v>34.88372093</v>
      </c>
      <c r="AX17" s="86">
        <v>34.0</v>
      </c>
      <c r="AY17" s="88">
        <f t="shared" si="24"/>
        <v>26.35658915</v>
      </c>
      <c r="AZ17" s="86">
        <v>4.0</v>
      </c>
      <c r="BA17" s="88">
        <f t="shared" si="25"/>
        <v>3.100775194</v>
      </c>
      <c r="BB17" s="86">
        <v>181.0</v>
      </c>
      <c r="BC17" s="86">
        <v>175.0</v>
      </c>
      <c r="BD17" s="88">
        <f t="shared" si="26"/>
        <v>96.68508287</v>
      </c>
      <c r="BE17" s="86">
        <v>6.0</v>
      </c>
      <c r="BF17" s="88">
        <f t="shared" si="27"/>
        <v>3.314917127</v>
      </c>
      <c r="BG17" s="86">
        <v>0.0</v>
      </c>
      <c r="BH17" s="88">
        <f t="shared" si="28"/>
        <v>0</v>
      </c>
      <c r="BI17" s="86">
        <v>0.0</v>
      </c>
      <c r="BJ17" s="88">
        <f t="shared" si="29"/>
        <v>0</v>
      </c>
      <c r="BK17" s="86">
        <v>66.0</v>
      </c>
      <c r="BL17" s="88">
        <f t="shared" si="30"/>
        <v>36.4640884</v>
      </c>
      <c r="BM17" s="86">
        <v>87.0</v>
      </c>
      <c r="BN17" s="88">
        <f t="shared" si="31"/>
        <v>48.06629834</v>
      </c>
      <c r="BO17" s="86">
        <v>28.0</v>
      </c>
      <c r="BP17" s="88">
        <f t="shared" si="32"/>
        <v>15.46961326</v>
      </c>
      <c r="BQ17" s="86">
        <v>0.0</v>
      </c>
      <c r="BR17" s="88">
        <f t="shared" si="33"/>
        <v>0</v>
      </c>
      <c r="BS17" s="86">
        <v>0.0</v>
      </c>
      <c r="BT17" s="88">
        <f t="shared" si="34"/>
        <v>0</v>
      </c>
      <c r="BU17" s="90">
        <f t="shared" ref="BU17:BV17" si="58">C17+T17+AK17+BB17</f>
        <v>829</v>
      </c>
      <c r="BV17" s="91">
        <f t="shared" si="58"/>
        <v>743</v>
      </c>
      <c r="BW17" s="92">
        <f t="shared" si="36"/>
        <v>89.62605549</v>
      </c>
      <c r="BX17" s="91">
        <f t="shared" si="37"/>
        <v>73</v>
      </c>
      <c r="BY17" s="92">
        <f t="shared" si="38"/>
        <v>8.805790109</v>
      </c>
      <c r="BZ17" s="91">
        <f t="shared" si="39"/>
        <v>10</v>
      </c>
      <c r="CA17" s="92">
        <f t="shared" si="40"/>
        <v>1.206272618</v>
      </c>
      <c r="CB17" s="91">
        <f t="shared" si="41"/>
        <v>3</v>
      </c>
      <c r="CC17" s="92">
        <f t="shared" si="42"/>
        <v>0.3618817853</v>
      </c>
      <c r="CD17" s="91">
        <f t="shared" si="43"/>
        <v>315</v>
      </c>
      <c r="CE17" s="92">
        <f t="shared" si="44"/>
        <v>37.99758745</v>
      </c>
      <c r="CF17" s="91">
        <f t="shared" si="45"/>
        <v>300</v>
      </c>
      <c r="CG17" s="92">
        <f t="shared" si="46"/>
        <v>36.18817853</v>
      </c>
      <c r="CH17" s="91">
        <f t="shared" ref="CH17:CH26" si="60">P17+AG17+AX17+BO17</f>
        <v>187</v>
      </c>
      <c r="CI17" s="92">
        <f t="shared" si="48"/>
        <v>22.55729795</v>
      </c>
      <c r="CJ17" s="91">
        <f t="shared" ref="CJ17:CJ26" si="61">R17+AI17+AZ17+BQ17</f>
        <v>27</v>
      </c>
      <c r="CK17" s="92">
        <f t="shared" si="50"/>
        <v>3.256936068</v>
      </c>
      <c r="CL17" s="91" t="str">
        <f t="shared" si="51"/>
        <v>#REF!</v>
      </c>
      <c r="CM17" s="92" t="str">
        <f t="shared" si="52"/>
        <v>#REF!</v>
      </c>
    </row>
    <row r="18" ht="25.5" customHeight="1">
      <c r="A18" s="28">
        <v>9.0</v>
      </c>
      <c r="B18" s="18" t="s">
        <v>29</v>
      </c>
      <c r="C18" s="86">
        <v>372.0</v>
      </c>
      <c r="D18" s="87">
        <v>360.0</v>
      </c>
      <c r="E18" s="88">
        <f t="shared" si="2"/>
        <v>96.77419355</v>
      </c>
      <c r="F18" s="87">
        <v>12.0</v>
      </c>
      <c r="G18" s="88">
        <f t="shared" si="3"/>
        <v>3.225806452</v>
      </c>
      <c r="H18" s="87">
        <v>0.0</v>
      </c>
      <c r="I18" s="88">
        <f t="shared" si="4"/>
        <v>0</v>
      </c>
      <c r="J18" s="87">
        <v>0.0</v>
      </c>
      <c r="K18" s="88">
        <f t="shared" si="5"/>
        <v>0</v>
      </c>
      <c r="L18" s="87">
        <v>159.0</v>
      </c>
      <c r="M18" s="88">
        <f t="shared" si="6"/>
        <v>42.74193548</v>
      </c>
      <c r="N18" s="87">
        <v>130.0</v>
      </c>
      <c r="O18" s="88">
        <f t="shared" si="7"/>
        <v>34.94623656</v>
      </c>
      <c r="P18" s="87">
        <v>72.0</v>
      </c>
      <c r="Q18" s="88">
        <f t="shared" si="8"/>
        <v>19.35483871</v>
      </c>
      <c r="R18" s="87">
        <v>9.0</v>
      </c>
      <c r="S18" s="88">
        <f t="shared" si="9"/>
        <v>2.419354839</v>
      </c>
      <c r="T18" s="86">
        <v>313.0</v>
      </c>
      <c r="U18" s="86">
        <v>278.0</v>
      </c>
      <c r="V18" s="88">
        <f t="shared" si="10"/>
        <v>88.81789137</v>
      </c>
      <c r="W18" s="86">
        <v>32.0</v>
      </c>
      <c r="X18" s="88">
        <f t="shared" si="11"/>
        <v>10.22364217</v>
      </c>
      <c r="Y18" s="86">
        <v>1.0</v>
      </c>
      <c r="Z18" s="88">
        <f t="shared" si="12"/>
        <v>0.3194888179</v>
      </c>
      <c r="AA18" s="86">
        <v>1.0</v>
      </c>
      <c r="AB18" s="88">
        <f t="shared" si="13"/>
        <v>0.3194888179</v>
      </c>
      <c r="AC18" s="86">
        <v>115.0</v>
      </c>
      <c r="AD18" s="88">
        <f t="shared" si="14"/>
        <v>36.74121406</v>
      </c>
      <c r="AE18" s="86">
        <v>105.0</v>
      </c>
      <c r="AF18" s="88">
        <f t="shared" si="15"/>
        <v>33.54632588</v>
      </c>
      <c r="AG18" s="86">
        <v>85.0</v>
      </c>
      <c r="AH18" s="88">
        <f t="shared" si="16"/>
        <v>27.15654952</v>
      </c>
      <c r="AI18" s="86">
        <v>7.0</v>
      </c>
      <c r="AJ18" s="88">
        <f t="shared" si="17"/>
        <v>2.236421725</v>
      </c>
      <c r="AK18" s="86">
        <v>198.0</v>
      </c>
      <c r="AL18" s="86">
        <v>197.0</v>
      </c>
      <c r="AM18" s="88">
        <f t="shared" si="18"/>
        <v>99.49494949</v>
      </c>
      <c r="AN18" s="86">
        <v>1.0</v>
      </c>
      <c r="AO18" s="88">
        <f t="shared" si="19"/>
        <v>0.5050505051</v>
      </c>
      <c r="AP18" s="86">
        <v>0.0</v>
      </c>
      <c r="AQ18" s="88">
        <f t="shared" si="20"/>
        <v>0</v>
      </c>
      <c r="AR18" s="86">
        <v>0.0</v>
      </c>
      <c r="AS18" s="88">
        <f t="shared" si="21"/>
        <v>0</v>
      </c>
      <c r="AT18" s="86">
        <v>92.0</v>
      </c>
      <c r="AU18" s="88">
        <f t="shared" si="22"/>
        <v>46.46464646</v>
      </c>
      <c r="AV18" s="86">
        <v>63.0</v>
      </c>
      <c r="AW18" s="88">
        <f t="shared" si="23"/>
        <v>31.81818182</v>
      </c>
      <c r="AX18" s="86">
        <v>43.0</v>
      </c>
      <c r="AY18" s="88">
        <f t="shared" si="24"/>
        <v>21.71717172</v>
      </c>
      <c r="AZ18" s="86">
        <v>0.0</v>
      </c>
      <c r="BA18" s="88">
        <f t="shared" si="25"/>
        <v>0</v>
      </c>
      <c r="BB18" s="86">
        <v>335.0</v>
      </c>
      <c r="BC18" s="86">
        <v>330.0</v>
      </c>
      <c r="BD18" s="88">
        <f t="shared" si="26"/>
        <v>98.50746269</v>
      </c>
      <c r="BE18" s="86">
        <v>4.0</v>
      </c>
      <c r="BF18" s="88">
        <f t="shared" si="27"/>
        <v>1.194029851</v>
      </c>
      <c r="BG18" s="86">
        <v>1.0</v>
      </c>
      <c r="BH18" s="88">
        <f t="shared" si="28"/>
        <v>0.2985074627</v>
      </c>
      <c r="BI18" s="86">
        <v>0.0</v>
      </c>
      <c r="BJ18" s="88">
        <f t="shared" si="29"/>
        <v>0</v>
      </c>
      <c r="BK18" s="86">
        <v>143.0</v>
      </c>
      <c r="BL18" s="88">
        <f t="shared" si="30"/>
        <v>42.68656716</v>
      </c>
      <c r="BM18" s="86">
        <v>147.0</v>
      </c>
      <c r="BN18" s="88">
        <f t="shared" si="31"/>
        <v>43.88059701</v>
      </c>
      <c r="BO18" s="86">
        <v>43.0</v>
      </c>
      <c r="BP18" s="88">
        <f t="shared" si="32"/>
        <v>12.8358209</v>
      </c>
      <c r="BQ18" s="86">
        <v>2.0</v>
      </c>
      <c r="BR18" s="88">
        <f t="shared" si="33"/>
        <v>0.5970149254</v>
      </c>
      <c r="BS18" s="86">
        <v>0.0</v>
      </c>
      <c r="BT18" s="88">
        <f t="shared" si="34"/>
        <v>0</v>
      </c>
      <c r="BU18" s="90">
        <f t="shared" ref="BU18:BV18" si="59">C18+T18+AK18+BB18</f>
        <v>1218</v>
      </c>
      <c r="BV18" s="91">
        <f t="shared" si="59"/>
        <v>1165</v>
      </c>
      <c r="BW18" s="92">
        <f t="shared" si="36"/>
        <v>95.64860427</v>
      </c>
      <c r="BX18" s="91">
        <f t="shared" si="37"/>
        <v>49</v>
      </c>
      <c r="BY18" s="92">
        <f t="shared" si="38"/>
        <v>4.022988506</v>
      </c>
      <c r="BZ18" s="91">
        <f t="shared" si="39"/>
        <v>2</v>
      </c>
      <c r="CA18" s="92">
        <f t="shared" si="40"/>
        <v>0.1642036125</v>
      </c>
      <c r="CB18" s="91">
        <f t="shared" si="41"/>
        <v>1</v>
      </c>
      <c r="CC18" s="92">
        <f t="shared" si="42"/>
        <v>0.08210180624</v>
      </c>
      <c r="CD18" s="91">
        <f t="shared" si="43"/>
        <v>509</v>
      </c>
      <c r="CE18" s="92">
        <f t="shared" si="44"/>
        <v>41.78981938</v>
      </c>
      <c r="CF18" s="91">
        <f t="shared" si="45"/>
        <v>445</v>
      </c>
      <c r="CG18" s="92">
        <f t="shared" si="46"/>
        <v>36.53530378</v>
      </c>
      <c r="CH18" s="91">
        <f t="shared" si="60"/>
        <v>243</v>
      </c>
      <c r="CI18" s="92">
        <f t="shared" si="48"/>
        <v>19.95073892</v>
      </c>
      <c r="CJ18" s="91">
        <f t="shared" si="61"/>
        <v>18</v>
      </c>
      <c r="CK18" s="92">
        <f t="shared" si="50"/>
        <v>1.477832512</v>
      </c>
      <c r="CL18" s="91" t="str">
        <f t="shared" si="51"/>
        <v>#REF!</v>
      </c>
      <c r="CM18" s="92" t="str">
        <f t="shared" si="52"/>
        <v>#REF!</v>
      </c>
    </row>
    <row r="19" ht="25.5" customHeight="1">
      <c r="A19" s="28">
        <v>10.0</v>
      </c>
      <c r="B19" s="97" t="s">
        <v>30</v>
      </c>
      <c r="C19" s="86">
        <v>157.0</v>
      </c>
      <c r="D19" s="98">
        <v>137.0</v>
      </c>
      <c r="E19" s="88">
        <f t="shared" si="2"/>
        <v>87.2611465</v>
      </c>
      <c r="F19" s="87">
        <v>20.0</v>
      </c>
      <c r="G19" s="88">
        <f t="shared" si="3"/>
        <v>12.7388535</v>
      </c>
      <c r="H19" s="87">
        <v>0.0</v>
      </c>
      <c r="I19" s="88">
        <f t="shared" si="4"/>
        <v>0</v>
      </c>
      <c r="J19" s="87">
        <v>0.0</v>
      </c>
      <c r="K19" s="88">
        <f t="shared" si="5"/>
        <v>0</v>
      </c>
      <c r="L19" s="87">
        <v>52.0</v>
      </c>
      <c r="M19" s="88">
        <f t="shared" si="6"/>
        <v>33.12101911</v>
      </c>
      <c r="N19" s="87">
        <v>53.0</v>
      </c>
      <c r="O19" s="88">
        <f t="shared" si="7"/>
        <v>33.75796178</v>
      </c>
      <c r="P19" s="87">
        <v>46.0</v>
      </c>
      <c r="Q19" s="88">
        <f t="shared" si="8"/>
        <v>29.29936306</v>
      </c>
      <c r="R19" s="87">
        <v>6.0</v>
      </c>
      <c r="S19" s="88">
        <f t="shared" si="9"/>
        <v>3.821656051</v>
      </c>
      <c r="T19" s="86">
        <v>102.0</v>
      </c>
      <c r="U19" s="86">
        <v>89.0</v>
      </c>
      <c r="V19" s="88">
        <f t="shared" si="10"/>
        <v>87.25490196</v>
      </c>
      <c r="W19" s="86">
        <v>12.0</v>
      </c>
      <c r="X19" s="88">
        <f t="shared" si="11"/>
        <v>11.76470588</v>
      </c>
      <c r="Y19" s="86">
        <v>1.0</v>
      </c>
      <c r="Z19" s="88">
        <f t="shared" si="12"/>
        <v>0.9803921569</v>
      </c>
      <c r="AA19" s="86">
        <v>0.0</v>
      </c>
      <c r="AB19" s="88">
        <f t="shared" si="13"/>
        <v>0</v>
      </c>
      <c r="AC19" s="86">
        <v>38.0</v>
      </c>
      <c r="AD19" s="88">
        <f t="shared" si="14"/>
        <v>37.25490196</v>
      </c>
      <c r="AE19" s="86">
        <v>33.0</v>
      </c>
      <c r="AF19" s="88">
        <f t="shared" si="15"/>
        <v>32.35294118</v>
      </c>
      <c r="AG19" s="86">
        <v>27.0</v>
      </c>
      <c r="AH19" s="88">
        <f t="shared" si="16"/>
        <v>26.47058824</v>
      </c>
      <c r="AI19" s="86">
        <v>4.0</v>
      </c>
      <c r="AJ19" s="88">
        <f t="shared" si="17"/>
        <v>3.921568627</v>
      </c>
      <c r="AK19" s="86">
        <v>96.0</v>
      </c>
      <c r="AL19" s="86">
        <v>83.0</v>
      </c>
      <c r="AM19" s="88">
        <f t="shared" si="18"/>
        <v>86.45833333</v>
      </c>
      <c r="AN19" s="86">
        <v>12.0</v>
      </c>
      <c r="AO19" s="88">
        <f t="shared" si="19"/>
        <v>12.5</v>
      </c>
      <c r="AP19" s="86">
        <v>1.0</v>
      </c>
      <c r="AQ19" s="88">
        <f t="shared" si="20"/>
        <v>1.041666667</v>
      </c>
      <c r="AR19" s="86">
        <v>0.0</v>
      </c>
      <c r="AS19" s="88">
        <f t="shared" si="21"/>
        <v>0</v>
      </c>
      <c r="AT19" s="86">
        <v>35.0</v>
      </c>
      <c r="AU19" s="88">
        <f t="shared" si="22"/>
        <v>36.45833333</v>
      </c>
      <c r="AV19" s="86">
        <v>39.0</v>
      </c>
      <c r="AW19" s="88">
        <f t="shared" si="23"/>
        <v>40.625</v>
      </c>
      <c r="AX19" s="86">
        <v>20.0</v>
      </c>
      <c r="AY19" s="88">
        <f t="shared" si="24"/>
        <v>20.83333333</v>
      </c>
      <c r="AZ19" s="86">
        <v>2.0</v>
      </c>
      <c r="BA19" s="88">
        <f t="shared" si="25"/>
        <v>2.083333333</v>
      </c>
      <c r="BB19" s="86">
        <v>98.0</v>
      </c>
      <c r="BC19" s="86">
        <v>86.0</v>
      </c>
      <c r="BD19" s="88">
        <f t="shared" si="26"/>
        <v>87.75510204</v>
      </c>
      <c r="BE19" s="86">
        <v>12.0</v>
      </c>
      <c r="BF19" s="88">
        <f t="shared" si="27"/>
        <v>12.24489796</v>
      </c>
      <c r="BG19" s="86">
        <v>0.0</v>
      </c>
      <c r="BH19" s="88">
        <f t="shared" si="28"/>
        <v>0</v>
      </c>
      <c r="BI19" s="86">
        <v>0.0</v>
      </c>
      <c r="BJ19" s="88">
        <f t="shared" si="29"/>
        <v>0</v>
      </c>
      <c r="BK19" s="86">
        <v>38.0</v>
      </c>
      <c r="BL19" s="88">
        <f t="shared" si="30"/>
        <v>38.7755102</v>
      </c>
      <c r="BM19" s="86">
        <v>40.0</v>
      </c>
      <c r="BN19" s="88">
        <f t="shared" si="31"/>
        <v>40.81632653</v>
      </c>
      <c r="BO19" s="86">
        <v>20.0</v>
      </c>
      <c r="BP19" s="88">
        <f t="shared" si="32"/>
        <v>20.40816327</v>
      </c>
      <c r="BQ19" s="86">
        <v>0.0</v>
      </c>
      <c r="BR19" s="88">
        <f t="shared" si="33"/>
        <v>0</v>
      </c>
      <c r="BS19" s="86">
        <v>0.0</v>
      </c>
      <c r="BT19" s="88">
        <f t="shared" si="34"/>
        <v>0</v>
      </c>
      <c r="BU19" s="99">
        <f t="shared" ref="BU19:BV19" si="62">C19+T19+AK19+BB19</f>
        <v>453</v>
      </c>
      <c r="BV19" s="100">
        <f t="shared" si="62"/>
        <v>395</v>
      </c>
      <c r="BW19" s="95">
        <f t="shared" si="36"/>
        <v>87.19646799</v>
      </c>
      <c r="BX19" s="100">
        <f t="shared" si="37"/>
        <v>56</v>
      </c>
      <c r="BY19" s="95">
        <f t="shared" si="38"/>
        <v>12.36203091</v>
      </c>
      <c r="BZ19" s="100">
        <f t="shared" si="39"/>
        <v>2</v>
      </c>
      <c r="CA19" s="95">
        <f t="shared" si="40"/>
        <v>0.4415011038</v>
      </c>
      <c r="CB19" s="100">
        <f t="shared" si="41"/>
        <v>0</v>
      </c>
      <c r="CC19" s="95">
        <f t="shared" si="42"/>
        <v>0</v>
      </c>
      <c r="CD19" s="100">
        <f t="shared" si="43"/>
        <v>163</v>
      </c>
      <c r="CE19" s="95">
        <f t="shared" si="44"/>
        <v>35.98233996</v>
      </c>
      <c r="CF19" s="100">
        <f t="shared" si="45"/>
        <v>165</v>
      </c>
      <c r="CG19" s="95">
        <f t="shared" si="46"/>
        <v>36.42384106</v>
      </c>
      <c r="CH19" s="100">
        <f t="shared" si="60"/>
        <v>113</v>
      </c>
      <c r="CI19" s="95">
        <f t="shared" si="48"/>
        <v>24.94481236</v>
      </c>
      <c r="CJ19" s="100">
        <f t="shared" si="61"/>
        <v>12</v>
      </c>
      <c r="CK19" s="95">
        <f t="shared" si="50"/>
        <v>2.649006623</v>
      </c>
      <c r="CL19" s="100" t="str">
        <f t="shared" si="51"/>
        <v>#REF!</v>
      </c>
      <c r="CM19" s="95" t="str">
        <f t="shared" si="52"/>
        <v>#REF!</v>
      </c>
    </row>
    <row r="20" ht="25.5" customHeight="1">
      <c r="A20" s="28">
        <v>11.0</v>
      </c>
      <c r="B20" s="18" t="s">
        <v>31</v>
      </c>
      <c r="C20" s="86">
        <v>124.0</v>
      </c>
      <c r="D20" s="98">
        <v>119.0</v>
      </c>
      <c r="E20" s="88">
        <f t="shared" si="2"/>
        <v>95.96774194</v>
      </c>
      <c r="F20" s="87">
        <v>5.0</v>
      </c>
      <c r="G20" s="88">
        <f t="shared" si="3"/>
        <v>4.032258065</v>
      </c>
      <c r="H20" s="87">
        <v>0.0</v>
      </c>
      <c r="I20" s="88">
        <f t="shared" si="4"/>
        <v>0</v>
      </c>
      <c r="J20" s="87">
        <v>0.0</v>
      </c>
      <c r="K20" s="88">
        <f t="shared" si="5"/>
        <v>0</v>
      </c>
      <c r="L20" s="87">
        <v>37.0</v>
      </c>
      <c r="M20" s="88">
        <f t="shared" si="6"/>
        <v>29.83870968</v>
      </c>
      <c r="N20" s="87">
        <v>51.0</v>
      </c>
      <c r="O20" s="88">
        <f t="shared" si="7"/>
        <v>41.12903226</v>
      </c>
      <c r="P20" s="87">
        <v>32.0</v>
      </c>
      <c r="Q20" s="88">
        <f t="shared" si="8"/>
        <v>25.80645161</v>
      </c>
      <c r="R20" s="87">
        <v>4.0</v>
      </c>
      <c r="S20" s="88">
        <f t="shared" si="9"/>
        <v>3.225806452</v>
      </c>
      <c r="T20" s="86">
        <v>120.0</v>
      </c>
      <c r="U20" s="86">
        <v>106.0</v>
      </c>
      <c r="V20" s="88">
        <f t="shared" si="10"/>
        <v>88.33333333</v>
      </c>
      <c r="W20" s="86">
        <v>14.0</v>
      </c>
      <c r="X20" s="88">
        <f t="shared" si="11"/>
        <v>11.66666667</v>
      </c>
      <c r="Y20" s="86">
        <v>0.0</v>
      </c>
      <c r="Z20" s="88">
        <f t="shared" si="12"/>
        <v>0</v>
      </c>
      <c r="AA20" s="86">
        <v>0.0</v>
      </c>
      <c r="AB20" s="88">
        <f t="shared" si="13"/>
        <v>0</v>
      </c>
      <c r="AC20" s="86">
        <v>33.0</v>
      </c>
      <c r="AD20" s="88">
        <f t="shared" si="14"/>
        <v>27.5</v>
      </c>
      <c r="AE20" s="86">
        <v>52.0</v>
      </c>
      <c r="AF20" s="88">
        <f t="shared" si="15"/>
        <v>43.33333333</v>
      </c>
      <c r="AG20" s="86">
        <v>31.0</v>
      </c>
      <c r="AH20" s="88">
        <f t="shared" si="16"/>
        <v>25.83333333</v>
      </c>
      <c r="AI20" s="86">
        <v>4.0</v>
      </c>
      <c r="AJ20" s="88">
        <f t="shared" si="17"/>
        <v>3.333333333</v>
      </c>
      <c r="AK20" s="86">
        <v>87.0</v>
      </c>
      <c r="AL20" s="86">
        <v>78.0</v>
      </c>
      <c r="AM20" s="88">
        <f t="shared" si="18"/>
        <v>89.65517241</v>
      </c>
      <c r="AN20" s="86">
        <v>9.0</v>
      </c>
      <c r="AO20" s="88">
        <f t="shared" si="19"/>
        <v>10.34482759</v>
      </c>
      <c r="AP20" s="86">
        <v>0.0</v>
      </c>
      <c r="AQ20" s="88">
        <f t="shared" si="20"/>
        <v>0</v>
      </c>
      <c r="AR20" s="86">
        <v>0.0</v>
      </c>
      <c r="AS20" s="88">
        <f t="shared" si="21"/>
        <v>0</v>
      </c>
      <c r="AT20" s="86">
        <v>32.0</v>
      </c>
      <c r="AU20" s="88">
        <f t="shared" si="22"/>
        <v>36.7816092</v>
      </c>
      <c r="AV20" s="86">
        <v>28.0</v>
      </c>
      <c r="AW20" s="88">
        <f t="shared" si="23"/>
        <v>32.18390805</v>
      </c>
      <c r="AX20" s="86">
        <v>26.0</v>
      </c>
      <c r="AY20" s="88">
        <f t="shared" si="24"/>
        <v>29.88505747</v>
      </c>
      <c r="AZ20" s="86">
        <v>2.0</v>
      </c>
      <c r="BA20" s="88">
        <f t="shared" si="25"/>
        <v>2.298850575</v>
      </c>
      <c r="BB20" s="93"/>
      <c r="BC20" s="93"/>
      <c r="BD20" s="88" t="str">
        <f t="shared" si="26"/>
        <v>#DIV/0!</v>
      </c>
      <c r="BE20" s="93"/>
      <c r="BF20" s="88" t="str">
        <f t="shared" si="27"/>
        <v>#DIV/0!</v>
      </c>
      <c r="BG20" s="93"/>
      <c r="BH20" s="88" t="str">
        <f t="shared" si="28"/>
        <v>#DIV/0!</v>
      </c>
      <c r="BI20" s="93"/>
      <c r="BJ20" s="88" t="str">
        <f t="shared" si="29"/>
        <v>#DIV/0!</v>
      </c>
      <c r="BK20" s="93"/>
      <c r="BL20" s="88" t="str">
        <f t="shared" si="30"/>
        <v>#DIV/0!</v>
      </c>
      <c r="BM20" s="93"/>
      <c r="BN20" s="88" t="str">
        <f t="shared" si="31"/>
        <v>#DIV/0!</v>
      </c>
      <c r="BO20" s="93"/>
      <c r="BP20" s="88" t="str">
        <f t="shared" si="32"/>
        <v>#DIV/0!</v>
      </c>
      <c r="BQ20" s="93"/>
      <c r="BR20" s="88" t="str">
        <f t="shared" si="33"/>
        <v>#DIV/0!</v>
      </c>
      <c r="BS20" s="93"/>
      <c r="BT20" s="88" t="str">
        <f t="shared" si="34"/>
        <v>#DIV/0!</v>
      </c>
      <c r="BU20" s="90">
        <f t="shared" ref="BU20:BV20" si="63">C20+T20+AK20+BB20</f>
        <v>331</v>
      </c>
      <c r="BV20" s="91">
        <f t="shared" si="63"/>
        <v>303</v>
      </c>
      <c r="BW20" s="92">
        <f t="shared" si="36"/>
        <v>91.5407855</v>
      </c>
      <c r="BX20" s="91">
        <f t="shared" si="37"/>
        <v>28</v>
      </c>
      <c r="BY20" s="92">
        <f t="shared" si="38"/>
        <v>8.459214502</v>
      </c>
      <c r="BZ20" s="91">
        <f t="shared" si="39"/>
        <v>0</v>
      </c>
      <c r="CA20" s="92">
        <f t="shared" si="40"/>
        <v>0</v>
      </c>
      <c r="CB20" s="91">
        <f t="shared" si="41"/>
        <v>0</v>
      </c>
      <c r="CC20" s="92">
        <f t="shared" si="42"/>
        <v>0</v>
      </c>
      <c r="CD20" s="91">
        <f t="shared" si="43"/>
        <v>102</v>
      </c>
      <c r="CE20" s="92">
        <f t="shared" si="44"/>
        <v>30.81570997</v>
      </c>
      <c r="CF20" s="91">
        <f t="shared" si="45"/>
        <v>131</v>
      </c>
      <c r="CG20" s="92">
        <f t="shared" si="46"/>
        <v>39.57703927</v>
      </c>
      <c r="CH20" s="91">
        <f t="shared" si="60"/>
        <v>89</v>
      </c>
      <c r="CI20" s="92">
        <f t="shared" si="48"/>
        <v>26.88821752</v>
      </c>
      <c r="CJ20" s="91">
        <f t="shared" si="61"/>
        <v>10</v>
      </c>
      <c r="CK20" s="92">
        <f t="shared" si="50"/>
        <v>3.021148036</v>
      </c>
      <c r="CL20" s="91" t="str">
        <f t="shared" si="51"/>
        <v>#REF!</v>
      </c>
      <c r="CM20" s="92" t="str">
        <f t="shared" si="52"/>
        <v>#REF!</v>
      </c>
    </row>
    <row r="21" ht="25.5" customHeight="1">
      <c r="A21" s="28">
        <v>12.0</v>
      </c>
      <c r="B21" s="18" t="s">
        <v>32</v>
      </c>
      <c r="C21" s="86">
        <v>80.0</v>
      </c>
      <c r="D21" s="87">
        <v>51.0</v>
      </c>
      <c r="E21" s="88">
        <f t="shared" si="2"/>
        <v>63.75</v>
      </c>
      <c r="F21" s="87">
        <v>24.0</v>
      </c>
      <c r="G21" s="88">
        <f t="shared" si="3"/>
        <v>30</v>
      </c>
      <c r="H21" s="87">
        <v>5.0</v>
      </c>
      <c r="I21" s="88">
        <f t="shared" si="4"/>
        <v>6.25</v>
      </c>
      <c r="J21" s="87">
        <v>0.0</v>
      </c>
      <c r="K21" s="88">
        <f t="shared" si="5"/>
        <v>0</v>
      </c>
      <c r="L21" s="87">
        <v>20.0</v>
      </c>
      <c r="M21" s="88">
        <f t="shared" si="6"/>
        <v>25</v>
      </c>
      <c r="N21" s="87">
        <v>27.0</v>
      </c>
      <c r="O21" s="88">
        <f t="shared" si="7"/>
        <v>33.75</v>
      </c>
      <c r="P21" s="87">
        <v>27.0</v>
      </c>
      <c r="Q21" s="88">
        <f t="shared" si="8"/>
        <v>33.75</v>
      </c>
      <c r="R21" s="87">
        <v>6.0</v>
      </c>
      <c r="S21" s="88">
        <f t="shared" si="9"/>
        <v>7.5</v>
      </c>
      <c r="T21" s="86">
        <v>92.0</v>
      </c>
      <c r="U21" s="86">
        <v>79.0</v>
      </c>
      <c r="V21" s="88">
        <f t="shared" si="10"/>
        <v>85.86956522</v>
      </c>
      <c r="W21" s="86">
        <v>12.0</v>
      </c>
      <c r="X21" s="88">
        <f t="shared" si="11"/>
        <v>13.04347826</v>
      </c>
      <c r="Y21" s="86">
        <v>1.0</v>
      </c>
      <c r="Z21" s="88">
        <f t="shared" si="12"/>
        <v>1.086956522</v>
      </c>
      <c r="AA21" s="86">
        <v>0.0</v>
      </c>
      <c r="AB21" s="88">
        <f t="shared" si="13"/>
        <v>0</v>
      </c>
      <c r="AC21" s="86">
        <v>32.0</v>
      </c>
      <c r="AD21" s="88">
        <f t="shared" si="14"/>
        <v>34.7826087</v>
      </c>
      <c r="AE21" s="86">
        <v>37.0</v>
      </c>
      <c r="AF21" s="88">
        <f t="shared" si="15"/>
        <v>40.2173913</v>
      </c>
      <c r="AG21" s="86">
        <v>23.0</v>
      </c>
      <c r="AH21" s="88">
        <f t="shared" si="16"/>
        <v>25</v>
      </c>
      <c r="AI21" s="86">
        <v>0.0</v>
      </c>
      <c r="AJ21" s="88">
        <f t="shared" si="17"/>
        <v>0</v>
      </c>
      <c r="AK21" s="86">
        <v>59.0</v>
      </c>
      <c r="AL21" s="86">
        <v>54.0</v>
      </c>
      <c r="AM21" s="88">
        <f t="shared" si="18"/>
        <v>91.52542373</v>
      </c>
      <c r="AN21" s="86">
        <v>5.0</v>
      </c>
      <c r="AO21" s="88">
        <f t="shared" si="19"/>
        <v>8.474576271</v>
      </c>
      <c r="AP21" s="86">
        <v>0.0</v>
      </c>
      <c r="AQ21" s="88">
        <f t="shared" si="20"/>
        <v>0</v>
      </c>
      <c r="AR21" s="86">
        <v>0.0</v>
      </c>
      <c r="AS21" s="88">
        <f t="shared" si="21"/>
        <v>0</v>
      </c>
      <c r="AT21" s="86">
        <v>17.0</v>
      </c>
      <c r="AU21" s="88">
        <f t="shared" si="22"/>
        <v>28.81355932</v>
      </c>
      <c r="AV21" s="86">
        <v>21.0</v>
      </c>
      <c r="AW21" s="88">
        <f t="shared" si="23"/>
        <v>35.59322034</v>
      </c>
      <c r="AX21" s="86">
        <v>21.0</v>
      </c>
      <c r="AY21" s="88">
        <f t="shared" si="24"/>
        <v>35.59322034</v>
      </c>
      <c r="AZ21" s="86">
        <v>0.0</v>
      </c>
      <c r="BA21" s="88">
        <f t="shared" si="25"/>
        <v>0</v>
      </c>
      <c r="BB21" s="86">
        <v>77.0</v>
      </c>
      <c r="BC21" s="101">
        <v>76.0</v>
      </c>
      <c r="BD21" s="88">
        <f t="shared" si="26"/>
        <v>98.7012987</v>
      </c>
      <c r="BE21" s="86">
        <v>1.0</v>
      </c>
      <c r="BF21" s="88">
        <f t="shared" si="27"/>
        <v>1.298701299</v>
      </c>
      <c r="BG21" s="86">
        <v>0.0</v>
      </c>
      <c r="BH21" s="88">
        <f t="shared" si="28"/>
        <v>0</v>
      </c>
      <c r="BI21" s="86">
        <v>0.0</v>
      </c>
      <c r="BJ21" s="88">
        <f t="shared" si="29"/>
        <v>0</v>
      </c>
      <c r="BK21" s="86">
        <v>14.0</v>
      </c>
      <c r="BL21" s="88">
        <f t="shared" si="30"/>
        <v>18.18181818</v>
      </c>
      <c r="BM21" s="86">
        <v>39.0</v>
      </c>
      <c r="BN21" s="88">
        <f t="shared" si="31"/>
        <v>50.64935065</v>
      </c>
      <c r="BO21" s="86">
        <v>24.0</v>
      </c>
      <c r="BP21" s="88">
        <f t="shared" si="32"/>
        <v>31.16883117</v>
      </c>
      <c r="BQ21" s="86">
        <v>0.0</v>
      </c>
      <c r="BR21" s="88">
        <f t="shared" si="33"/>
        <v>0</v>
      </c>
      <c r="BS21" s="86">
        <v>0.0</v>
      </c>
      <c r="BT21" s="88">
        <f t="shared" si="34"/>
        <v>0</v>
      </c>
      <c r="BU21" s="90">
        <f t="shared" ref="BU21:BV21" si="64">C21+T21+AK21+BB21</f>
        <v>308</v>
      </c>
      <c r="BV21" s="91">
        <f t="shared" si="64"/>
        <v>260</v>
      </c>
      <c r="BW21" s="92">
        <f t="shared" si="36"/>
        <v>84.41558442</v>
      </c>
      <c r="BX21" s="91">
        <f t="shared" si="37"/>
        <v>42</v>
      </c>
      <c r="BY21" s="92">
        <f t="shared" si="38"/>
        <v>13.63636364</v>
      </c>
      <c r="BZ21" s="91">
        <f t="shared" si="39"/>
        <v>6</v>
      </c>
      <c r="CA21" s="92">
        <f t="shared" si="40"/>
        <v>1.948051948</v>
      </c>
      <c r="CB21" s="91">
        <f t="shared" si="41"/>
        <v>0</v>
      </c>
      <c r="CC21" s="92">
        <f t="shared" si="42"/>
        <v>0</v>
      </c>
      <c r="CD21" s="91">
        <f t="shared" si="43"/>
        <v>83</v>
      </c>
      <c r="CE21" s="92">
        <f t="shared" si="44"/>
        <v>26.94805195</v>
      </c>
      <c r="CF21" s="91">
        <f t="shared" si="45"/>
        <v>124</v>
      </c>
      <c r="CG21" s="92">
        <f t="shared" si="46"/>
        <v>40.25974026</v>
      </c>
      <c r="CH21" s="91">
        <f t="shared" si="60"/>
        <v>95</v>
      </c>
      <c r="CI21" s="92">
        <f t="shared" si="48"/>
        <v>30.84415584</v>
      </c>
      <c r="CJ21" s="91">
        <f t="shared" si="61"/>
        <v>6</v>
      </c>
      <c r="CK21" s="92">
        <f t="shared" si="50"/>
        <v>1.948051948</v>
      </c>
      <c r="CL21" s="91" t="str">
        <f t="shared" si="51"/>
        <v>#REF!</v>
      </c>
      <c r="CM21" s="92" t="str">
        <f t="shared" si="52"/>
        <v>#REF!</v>
      </c>
    </row>
    <row r="22" ht="25.5" customHeight="1">
      <c r="A22" s="28">
        <v>13.0</v>
      </c>
      <c r="B22" s="18" t="s">
        <v>33</v>
      </c>
      <c r="C22" s="86">
        <v>66.0</v>
      </c>
      <c r="D22" s="87">
        <v>58.0</v>
      </c>
      <c r="E22" s="88">
        <f t="shared" si="2"/>
        <v>87.87878788</v>
      </c>
      <c r="F22" s="87">
        <v>8.0</v>
      </c>
      <c r="G22" s="88">
        <f t="shared" si="3"/>
        <v>12.12121212</v>
      </c>
      <c r="H22" s="94"/>
      <c r="I22" s="88">
        <f t="shared" si="4"/>
        <v>0</v>
      </c>
      <c r="J22" s="94"/>
      <c r="K22" s="88">
        <f t="shared" si="5"/>
        <v>0</v>
      </c>
      <c r="L22" s="87">
        <v>6.0</v>
      </c>
      <c r="M22" s="88">
        <f t="shared" si="6"/>
        <v>9.090909091</v>
      </c>
      <c r="N22" s="87">
        <v>14.0</v>
      </c>
      <c r="O22" s="88">
        <f t="shared" si="7"/>
        <v>21.21212121</v>
      </c>
      <c r="P22" s="87">
        <v>41.0</v>
      </c>
      <c r="Q22" s="88">
        <f t="shared" si="8"/>
        <v>62.12121212</v>
      </c>
      <c r="R22" s="87">
        <v>5.0</v>
      </c>
      <c r="S22" s="88">
        <f t="shared" si="9"/>
        <v>7.575757576</v>
      </c>
      <c r="T22" s="86">
        <v>71.0</v>
      </c>
      <c r="U22" s="86">
        <v>56.0</v>
      </c>
      <c r="V22" s="88">
        <f t="shared" si="10"/>
        <v>78.87323944</v>
      </c>
      <c r="W22" s="86">
        <v>11.0</v>
      </c>
      <c r="X22" s="88">
        <f t="shared" si="11"/>
        <v>15.49295775</v>
      </c>
      <c r="Y22" s="86">
        <v>3.0</v>
      </c>
      <c r="Z22" s="88">
        <f t="shared" si="12"/>
        <v>4.225352113</v>
      </c>
      <c r="AA22" s="93"/>
      <c r="AB22" s="88">
        <f t="shared" si="13"/>
        <v>0</v>
      </c>
      <c r="AC22" s="86">
        <v>13.0</v>
      </c>
      <c r="AD22" s="88">
        <f t="shared" si="14"/>
        <v>18.30985915</v>
      </c>
      <c r="AE22" s="86">
        <v>16.0</v>
      </c>
      <c r="AF22" s="88">
        <f t="shared" si="15"/>
        <v>22.53521127</v>
      </c>
      <c r="AG22" s="86">
        <v>38.0</v>
      </c>
      <c r="AH22" s="88">
        <f t="shared" si="16"/>
        <v>53.52112676</v>
      </c>
      <c r="AI22" s="86">
        <v>3.0</v>
      </c>
      <c r="AJ22" s="88">
        <f t="shared" si="17"/>
        <v>4.225352113</v>
      </c>
      <c r="AK22" s="86">
        <v>32.0</v>
      </c>
      <c r="AL22" s="86">
        <v>26.0</v>
      </c>
      <c r="AM22" s="88">
        <f t="shared" si="18"/>
        <v>81.25</v>
      </c>
      <c r="AN22" s="86">
        <v>5.0</v>
      </c>
      <c r="AO22" s="88">
        <f t="shared" si="19"/>
        <v>15.625</v>
      </c>
      <c r="AP22" s="86">
        <v>1.0</v>
      </c>
      <c r="AQ22" s="88">
        <f t="shared" si="20"/>
        <v>3.125</v>
      </c>
      <c r="AR22" s="86">
        <v>0.0</v>
      </c>
      <c r="AS22" s="88">
        <f t="shared" si="21"/>
        <v>0</v>
      </c>
      <c r="AT22" s="86">
        <v>5.0</v>
      </c>
      <c r="AU22" s="88">
        <f t="shared" si="22"/>
        <v>15.625</v>
      </c>
      <c r="AV22" s="86">
        <v>4.0</v>
      </c>
      <c r="AW22" s="88">
        <f t="shared" si="23"/>
        <v>12.5</v>
      </c>
      <c r="AX22" s="86">
        <v>21.0</v>
      </c>
      <c r="AY22" s="88">
        <f t="shared" si="24"/>
        <v>65.625</v>
      </c>
      <c r="AZ22" s="86">
        <v>2.0</v>
      </c>
      <c r="BA22" s="88">
        <f t="shared" si="25"/>
        <v>6.25</v>
      </c>
      <c r="BB22" s="86">
        <v>58.0</v>
      </c>
      <c r="BC22" s="86">
        <v>54.0</v>
      </c>
      <c r="BD22" s="88">
        <f t="shared" si="26"/>
        <v>93.10344828</v>
      </c>
      <c r="BE22" s="86">
        <v>4.0</v>
      </c>
      <c r="BF22" s="88">
        <f t="shared" si="27"/>
        <v>6.896551724</v>
      </c>
      <c r="BG22" s="86">
        <v>0.0</v>
      </c>
      <c r="BH22" s="88">
        <f t="shared" si="28"/>
        <v>0</v>
      </c>
      <c r="BI22" s="86">
        <v>0.0</v>
      </c>
      <c r="BJ22" s="88">
        <f t="shared" si="29"/>
        <v>0</v>
      </c>
      <c r="BK22" s="86">
        <v>8.0</v>
      </c>
      <c r="BL22" s="88">
        <f t="shared" si="30"/>
        <v>13.79310345</v>
      </c>
      <c r="BM22" s="86">
        <v>24.0</v>
      </c>
      <c r="BN22" s="88">
        <f t="shared" si="31"/>
        <v>41.37931034</v>
      </c>
      <c r="BO22" s="86">
        <v>26.0</v>
      </c>
      <c r="BP22" s="88">
        <f t="shared" si="32"/>
        <v>44.82758621</v>
      </c>
      <c r="BQ22" s="86">
        <v>0.0</v>
      </c>
      <c r="BR22" s="88">
        <f t="shared" si="33"/>
        <v>0</v>
      </c>
      <c r="BS22" s="86">
        <v>0.0</v>
      </c>
      <c r="BT22" s="88">
        <f t="shared" si="34"/>
        <v>0</v>
      </c>
      <c r="BU22" s="90">
        <f t="shared" ref="BU22:BV22" si="65">C22+T22+AK22+BB22</f>
        <v>227</v>
      </c>
      <c r="BV22" s="91">
        <f t="shared" si="65"/>
        <v>194</v>
      </c>
      <c r="BW22" s="92">
        <f t="shared" si="36"/>
        <v>85.46255507</v>
      </c>
      <c r="BX22" s="91">
        <f t="shared" si="37"/>
        <v>28</v>
      </c>
      <c r="BY22" s="92">
        <f t="shared" si="38"/>
        <v>12.33480176</v>
      </c>
      <c r="BZ22" s="91">
        <f t="shared" si="39"/>
        <v>4</v>
      </c>
      <c r="CA22" s="92">
        <f t="shared" si="40"/>
        <v>1.762114537</v>
      </c>
      <c r="CB22" s="91">
        <f t="shared" si="41"/>
        <v>0</v>
      </c>
      <c r="CC22" s="92">
        <f t="shared" si="42"/>
        <v>0</v>
      </c>
      <c r="CD22" s="91">
        <f t="shared" si="43"/>
        <v>32</v>
      </c>
      <c r="CE22" s="92">
        <f t="shared" si="44"/>
        <v>14.0969163</v>
      </c>
      <c r="CF22" s="91">
        <f t="shared" si="45"/>
        <v>58</v>
      </c>
      <c r="CG22" s="92">
        <f t="shared" si="46"/>
        <v>25.55066079</v>
      </c>
      <c r="CH22" s="91">
        <f t="shared" si="60"/>
        <v>126</v>
      </c>
      <c r="CI22" s="92">
        <f t="shared" si="48"/>
        <v>55.50660793</v>
      </c>
      <c r="CJ22" s="91">
        <f t="shared" si="61"/>
        <v>10</v>
      </c>
      <c r="CK22" s="92">
        <f t="shared" si="50"/>
        <v>4.405286344</v>
      </c>
      <c r="CL22" s="91" t="str">
        <f t="shared" si="51"/>
        <v>#REF!</v>
      </c>
      <c r="CM22" s="92" t="str">
        <f t="shared" si="52"/>
        <v>#REF!</v>
      </c>
    </row>
    <row r="23" ht="25.5" customHeight="1">
      <c r="A23" s="28">
        <v>14.0</v>
      </c>
      <c r="B23" s="18" t="s">
        <v>34</v>
      </c>
      <c r="C23" s="93"/>
      <c r="D23" s="94"/>
      <c r="E23" s="88" t="str">
        <f t="shared" si="2"/>
        <v>#DIV/0!</v>
      </c>
      <c r="F23" s="94"/>
      <c r="G23" s="88" t="str">
        <f t="shared" si="3"/>
        <v>#DIV/0!</v>
      </c>
      <c r="H23" s="94"/>
      <c r="I23" s="88" t="str">
        <f t="shared" si="4"/>
        <v>#DIV/0!</v>
      </c>
      <c r="J23" s="94"/>
      <c r="K23" s="88" t="str">
        <f t="shared" si="5"/>
        <v>#DIV/0!</v>
      </c>
      <c r="L23" s="94"/>
      <c r="M23" s="88" t="str">
        <f t="shared" si="6"/>
        <v>#DIV/0!</v>
      </c>
      <c r="N23" s="94"/>
      <c r="O23" s="88" t="str">
        <f t="shared" si="7"/>
        <v>#DIV/0!</v>
      </c>
      <c r="P23" s="94"/>
      <c r="Q23" s="88" t="str">
        <f t="shared" si="8"/>
        <v>#DIV/0!</v>
      </c>
      <c r="R23" s="94"/>
      <c r="S23" s="88" t="str">
        <f t="shared" si="9"/>
        <v>#DIV/0!</v>
      </c>
      <c r="T23" s="93"/>
      <c r="U23" s="93"/>
      <c r="V23" s="88" t="str">
        <f t="shared" si="10"/>
        <v>#DIV/0!</v>
      </c>
      <c r="W23" s="93"/>
      <c r="X23" s="88" t="str">
        <f t="shared" si="11"/>
        <v>#DIV/0!</v>
      </c>
      <c r="Y23" s="93"/>
      <c r="Z23" s="88" t="str">
        <f t="shared" si="12"/>
        <v>#DIV/0!</v>
      </c>
      <c r="AA23" s="93"/>
      <c r="AB23" s="88" t="str">
        <f t="shared" si="13"/>
        <v>#DIV/0!</v>
      </c>
      <c r="AC23" s="93"/>
      <c r="AD23" s="88" t="str">
        <f t="shared" si="14"/>
        <v>#DIV/0!</v>
      </c>
      <c r="AE23" s="93"/>
      <c r="AF23" s="88" t="str">
        <f t="shared" si="15"/>
        <v>#DIV/0!</v>
      </c>
      <c r="AG23" s="93"/>
      <c r="AH23" s="88" t="str">
        <f t="shared" si="16"/>
        <v>#DIV/0!</v>
      </c>
      <c r="AI23" s="93"/>
      <c r="AJ23" s="88" t="str">
        <f t="shared" si="17"/>
        <v>#DIV/0!</v>
      </c>
      <c r="AK23" s="93"/>
      <c r="AL23" s="93"/>
      <c r="AM23" s="88" t="str">
        <f t="shared" si="18"/>
        <v>#DIV/0!</v>
      </c>
      <c r="AN23" s="93"/>
      <c r="AO23" s="88" t="str">
        <f t="shared" si="19"/>
        <v>#DIV/0!</v>
      </c>
      <c r="AP23" s="93"/>
      <c r="AQ23" s="88" t="str">
        <f t="shared" si="20"/>
        <v>#DIV/0!</v>
      </c>
      <c r="AR23" s="93"/>
      <c r="AS23" s="88" t="str">
        <f t="shared" si="21"/>
        <v>#DIV/0!</v>
      </c>
      <c r="AT23" s="93"/>
      <c r="AU23" s="88" t="str">
        <f t="shared" si="22"/>
        <v>#DIV/0!</v>
      </c>
      <c r="AV23" s="93"/>
      <c r="AW23" s="88" t="str">
        <f t="shared" si="23"/>
        <v>#DIV/0!</v>
      </c>
      <c r="AX23" s="93"/>
      <c r="AY23" s="88" t="str">
        <f t="shared" si="24"/>
        <v>#DIV/0!</v>
      </c>
      <c r="AZ23" s="93"/>
      <c r="BA23" s="88" t="str">
        <f t="shared" si="25"/>
        <v>#DIV/0!</v>
      </c>
      <c r="BB23" s="93"/>
      <c r="BC23" s="93"/>
      <c r="BD23" s="88" t="str">
        <f t="shared" si="26"/>
        <v>#DIV/0!</v>
      </c>
      <c r="BE23" s="93"/>
      <c r="BF23" s="88" t="str">
        <f t="shared" si="27"/>
        <v>#DIV/0!</v>
      </c>
      <c r="BG23" s="93"/>
      <c r="BH23" s="88" t="str">
        <f t="shared" si="28"/>
        <v>#DIV/0!</v>
      </c>
      <c r="BI23" s="93"/>
      <c r="BJ23" s="88" t="str">
        <f t="shared" si="29"/>
        <v>#DIV/0!</v>
      </c>
      <c r="BK23" s="93"/>
      <c r="BL23" s="88" t="str">
        <f t="shared" si="30"/>
        <v>#DIV/0!</v>
      </c>
      <c r="BM23" s="93"/>
      <c r="BN23" s="88" t="str">
        <f t="shared" si="31"/>
        <v>#DIV/0!</v>
      </c>
      <c r="BO23" s="93"/>
      <c r="BP23" s="88" t="str">
        <f t="shared" si="32"/>
        <v>#DIV/0!</v>
      </c>
      <c r="BQ23" s="93"/>
      <c r="BR23" s="88" t="str">
        <f t="shared" si="33"/>
        <v>#DIV/0!</v>
      </c>
      <c r="BS23" s="93"/>
      <c r="BT23" s="88" t="str">
        <f t="shared" si="34"/>
        <v>#DIV/0!</v>
      </c>
      <c r="BU23" s="90">
        <f t="shared" ref="BU23:BV23" si="66">C23+T23+AK23+BB23</f>
        <v>0</v>
      </c>
      <c r="BV23" s="91">
        <f t="shared" si="66"/>
        <v>0</v>
      </c>
      <c r="BW23" s="92" t="str">
        <f t="shared" si="36"/>
        <v>#DIV/0!</v>
      </c>
      <c r="BX23" s="91">
        <f t="shared" si="37"/>
        <v>0</v>
      </c>
      <c r="BY23" s="92" t="str">
        <f t="shared" si="38"/>
        <v>#DIV/0!</v>
      </c>
      <c r="BZ23" s="91">
        <f t="shared" si="39"/>
        <v>0</v>
      </c>
      <c r="CA23" s="92" t="str">
        <f t="shared" si="40"/>
        <v>#DIV/0!</v>
      </c>
      <c r="CB23" s="91">
        <f t="shared" si="41"/>
        <v>0</v>
      </c>
      <c r="CC23" s="92" t="str">
        <f t="shared" si="42"/>
        <v>#DIV/0!</v>
      </c>
      <c r="CD23" s="91">
        <f t="shared" si="43"/>
        <v>0</v>
      </c>
      <c r="CE23" s="92" t="str">
        <f t="shared" si="44"/>
        <v>#DIV/0!</v>
      </c>
      <c r="CF23" s="91">
        <f t="shared" si="45"/>
        <v>0</v>
      </c>
      <c r="CG23" s="92" t="str">
        <f t="shared" si="46"/>
        <v>#DIV/0!</v>
      </c>
      <c r="CH23" s="91">
        <f t="shared" si="60"/>
        <v>0</v>
      </c>
      <c r="CI23" s="92" t="str">
        <f t="shared" si="48"/>
        <v>#DIV/0!</v>
      </c>
      <c r="CJ23" s="91">
        <f t="shared" si="61"/>
        <v>0</v>
      </c>
      <c r="CK23" s="92" t="str">
        <f t="shared" si="50"/>
        <v>#DIV/0!</v>
      </c>
      <c r="CL23" s="91" t="str">
        <f t="shared" si="51"/>
        <v>#REF!</v>
      </c>
      <c r="CM23" s="92" t="str">
        <f t="shared" si="52"/>
        <v>#REF!</v>
      </c>
    </row>
    <row r="24" ht="25.5" customHeight="1">
      <c r="A24" s="28">
        <v>15.0</v>
      </c>
      <c r="B24" s="18" t="s">
        <v>35</v>
      </c>
      <c r="C24" s="86">
        <v>87.0</v>
      </c>
      <c r="D24" s="87"/>
      <c r="E24" s="88">
        <f t="shared" si="2"/>
        <v>0</v>
      </c>
      <c r="F24" s="87"/>
      <c r="G24" s="88">
        <f t="shared" si="3"/>
        <v>0</v>
      </c>
      <c r="H24" s="87"/>
      <c r="I24" s="88">
        <f t="shared" si="4"/>
        <v>0</v>
      </c>
      <c r="J24" s="87"/>
      <c r="K24" s="88">
        <f t="shared" si="5"/>
        <v>0</v>
      </c>
      <c r="L24" s="87">
        <v>32.0</v>
      </c>
      <c r="M24" s="88">
        <f t="shared" si="6"/>
        <v>36.7816092</v>
      </c>
      <c r="N24" s="87">
        <v>28.0</v>
      </c>
      <c r="O24" s="88">
        <f t="shared" si="7"/>
        <v>32.18390805</v>
      </c>
      <c r="P24" s="87">
        <v>25.0</v>
      </c>
      <c r="Q24" s="88">
        <f t="shared" si="8"/>
        <v>28.73563218</v>
      </c>
      <c r="R24" s="87">
        <v>2.0</v>
      </c>
      <c r="S24" s="88">
        <f t="shared" si="9"/>
        <v>2.298850575</v>
      </c>
      <c r="T24" s="86">
        <v>76.0</v>
      </c>
      <c r="U24" s="93"/>
      <c r="V24" s="88">
        <f t="shared" si="10"/>
        <v>0</v>
      </c>
      <c r="W24" s="93"/>
      <c r="X24" s="88">
        <f t="shared" si="11"/>
        <v>0</v>
      </c>
      <c r="Y24" s="93"/>
      <c r="Z24" s="88">
        <f t="shared" si="12"/>
        <v>0</v>
      </c>
      <c r="AA24" s="93"/>
      <c r="AB24" s="88">
        <f t="shared" si="13"/>
        <v>0</v>
      </c>
      <c r="AC24" s="93"/>
      <c r="AD24" s="88">
        <f t="shared" si="14"/>
        <v>0</v>
      </c>
      <c r="AE24" s="93"/>
      <c r="AF24" s="88">
        <f t="shared" si="15"/>
        <v>0</v>
      </c>
      <c r="AG24" s="93"/>
      <c r="AH24" s="88">
        <f t="shared" si="16"/>
        <v>0</v>
      </c>
      <c r="AI24" s="93"/>
      <c r="AJ24" s="88">
        <f t="shared" si="17"/>
        <v>0</v>
      </c>
      <c r="AK24" s="86">
        <v>62.0</v>
      </c>
      <c r="AL24" s="93"/>
      <c r="AM24" s="88">
        <f t="shared" si="18"/>
        <v>0</v>
      </c>
      <c r="AN24" s="93"/>
      <c r="AO24" s="88">
        <f t="shared" si="19"/>
        <v>0</v>
      </c>
      <c r="AP24" s="93"/>
      <c r="AQ24" s="88">
        <f t="shared" si="20"/>
        <v>0</v>
      </c>
      <c r="AR24" s="93"/>
      <c r="AS24" s="88">
        <f t="shared" si="21"/>
        <v>0</v>
      </c>
      <c r="AT24" s="93"/>
      <c r="AU24" s="88">
        <f t="shared" si="22"/>
        <v>0</v>
      </c>
      <c r="AV24" s="93"/>
      <c r="AW24" s="88">
        <f t="shared" si="23"/>
        <v>0</v>
      </c>
      <c r="AX24" s="93"/>
      <c r="AY24" s="88">
        <f t="shared" si="24"/>
        <v>0</v>
      </c>
      <c r="AZ24" s="93"/>
      <c r="BA24" s="88">
        <f t="shared" si="25"/>
        <v>0</v>
      </c>
      <c r="BB24" s="86">
        <v>91.0</v>
      </c>
      <c r="BC24" s="93"/>
      <c r="BD24" s="88">
        <f t="shared" si="26"/>
        <v>0</v>
      </c>
      <c r="BE24" s="93"/>
      <c r="BF24" s="88">
        <f t="shared" si="27"/>
        <v>0</v>
      </c>
      <c r="BG24" s="93"/>
      <c r="BH24" s="88">
        <f t="shared" si="28"/>
        <v>0</v>
      </c>
      <c r="BI24" s="93"/>
      <c r="BJ24" s="88">
        <f t="shared" si="29"/>
        <v>0</v>
      </c>
      <c r="BK24" s="93"/>
      <c r="BL24" s="88">
        <f t="shared" si="30"/>
        <v>0</v>
      </c>
      <c r="BM24" s="93"/>
      <c r="BN24" s="88">
        <f t="shared" si="31"/>
        <v>0</v>
      </c>
      <c r="BO24" s="93"/>
      <c r="BP24" s="88">
        <f t="shared" si="32"/>
        <v>0</v>
      </c>
      <c r="BQ24" s="93"/>
      <c r="BR24" s="88">
        <f t="shared" si="33"/>
        <v>0</v>
      </c>
      <c r="BS24" s="93"/>
      <c r="BT24" s="88">
        <f t="shared" si="34"/>
        <v>0</v>
      </c>
      <c r="BU24" s="90">
        <f t="shared" ref="BU24:BV24" si="67">C24+T24+AK24+BB24</f>
        <v>316</v>
      </c>
      <c r="BV24" s="91">
        <f t="shared" si="67"/>
        <v>0</v>
      </c>
      <c r="BW24" s="92">
        <f t="shared" si="36"/>
        <v>0</v>
      </c>
      <c r="BX24" s="91">
        <f t="shared" si="37"/>
        <v>0</v>
      </c>
      <c r="BY24" s="92">
        <f t="shared" si="38"/>
        <v>0</v>
      </c>
      <c r="BZ24" s="91">
        <f t="shared" si="39"/>
        <v>0</v>
      </c>
      <c r="CA24" s="92">
        <f t="shared" si="40"/>
        <v>0</v>
      </c>
      <c r="CB24" s="91">
        <f t="shared" si="41"/>
        <v>0</v>
      </c>
      <c r="CC24" s="92">
        <f t="shared" si="42"/>
        <v>0</v>
      </c>
      <c r="CD24" s="91">
        <f t="shared" si="43"/>
        <v>32</v>
      </c>
      <c r="CE24" s="92">
        <f t="shared" si="44"/>
        <v>10.12658228</v>
      </c>
      <c r="CF24" s="91">
        <f t="shared" si="45"/>
        <v>28</v>
      </c>
      <c r="CG24" s="92">
        <f t="shared" si="46"/>
        <v>8.860759494</v>
      </c>
      <c r="CH24" s="91">
        <f t="shared" si="60"/>
        <v>25</v>
      </c>
      <c r="CI24" s="92">
        <f t="shared" si="48"/>
        <v>7.911392405</v>
      </c>
      <c r="CJ24" s="91">
        <f t="shared" si="61"/>
        <v>2</v>
      </c>
      <c r="CK24" s="92">
        <f t="shared" si="50"/>
        <v>0.6329113924</v>
      </c>
      <c r="CL24" s="91" t="str">
        <f t="shared" si="51"/>
        <v>#REF!</v>
      </c>
      <c r="CM24" s="92" t="str">
        <f t="shared" si="52"/>
        <v>#REF!</v>
      </c>
    </row>
    <row r="25" ht="25.5" customHeight="1">
      <c r="A25" s="28">
        <v>16.0</v>
      </c>
      <c r="B25" s="35" t="s">
        <v>36</v>
      </c>
      <c r="C25" s="93"/>
      <c r="D25" s="94"/>
      <c r="E25" s="88" t="str">
        <f t="shared" si="2"/>
        <v>#DIV/0!</v>
      </c>
      <c r="F25" s="94"/>
      <c r="G25" s="88" t="str">
        <f t="shared" si="3"/>
        <v>#DIV/0!</v>
      </c>
      <c r="H25" s="94"/>
      <c r="I25" s="88" t="str">
        <f t="shared" si="4"/>
        <v>#DIV/0!</v>
      </c>
      <c r="J25" s="94"/>
      <c r="K25" s="88" t="str">
        <f t="shared" si="5"/>
        <v>#DIV/0!</v>
      </c>
      <c r="L25" s="94"/>
      <c r="M25" s="88" t="str">
        <f t="shared" si="6"/>
        <v>#DIV/0!</v>
      </c>
      <c r="N25" s="94"/>
      <c r="O25" s="88" t="str">
        <f t="shared" si="7"/>
        <v>#DIV/0!</v>
      </c>
      <c r="P25" s="94"/>
      <c r="Q25" s="88" t="str">
        <f t="shared" si="8"/>
        <v>#DIV/0!</v>
      </c>
      <c r="R25" s="94"/>
      <c r="S25" s="88" t="str">
        <f t="shared" si="9"/>
        <v>#DIV/0!</v>
      </c>
      <c r="T25" s="93"/>
      <c r="U25" s="93"/>
      <c r="V25" s="88" t="str">
        <f t="shared" si="10"/>
        <v>#DIV/0!</v>
      </c>
      <c r="W25" s="93"/>
      <c r="X25" s="88" t="str">
        <f t="shared" si="11"/>
        <v>#DIV/0!</v>
      </c>
      <c r="Y25" s="93"/>
      <c r="Z25" s="88" t="str">
        <f t="shared" si="12"/>
        <v>#DIV/0!</v>
      </c>
      <c r="AA25" s="93"/>
      <c r="AB25" s="88" t="str">
        <f t="shared" si="13"/>
        <v>#DIV/0!</v>
      </c>
      <c r="AC25" s="93"/>
      <c r="AD25" s="88" t="str">
        <f t="shared" si="14"/>
        <v>#DIV/0!</v>
      </c>
      <c r="AE25" s="93"/>
      <c r="AF25" s="88" t="str">
        <f t="shared" si="15"/>
        <v>#DIV/0!</v>
      </c>
      <c r="AG25" s="93"/>
      <c r="AH25" s="88" t="str">
        <f t="shared" si="16"/>
        <v>#DIV/0!</v>
      </c>
      <c r="AI25" s="93"/>
      <c r="AJ25" s="88" t="str">
        <f t="shared" si="17"/>
        <v>#DIV/0!</v>
      </c>
      <c r="AK25" s="93"/>
      <c r="AL25" s="93"/>
      <c r="AM25" s="88" t="str">
        <f t="shared" si="18"/>
        <v>#DIV/0!</v>
      </c>
      <c r="AN25" s="93"/>
      <c r="AO25" s="88" t="str">
        <f t="shared" si="19"/>
        <v>#DIV/0!</v>
      </c>
      <c r="AP25" s="93"/>
      <c r="AQ25" s="88" t="str">
        <f t="shared" si="20"/>
        <v>#DIV/0!</v>
      </c>
      <c r="AR25" s="93"/>
      <c r="AS25" s="88" t="str">
        <f t="shared" si="21"/>
        <v>#DIV/0!</v>
      </c>
      <c r="AT25" s="93"/>
      <c r="AU25" s="88" t="str">
        <f t="shared" si="22"/>
        <v>#DIV/0!</v>
      </c>
      <c r="AV25" s="93"/>
      <c r="AW25" s="88" t="str">
        <f t="shared" si="23"/>
        <v>#DIV/0!</v>
      </c>
      <c r="AX25" s="93"/>
      <c r="AY25" s="88" t="str">
        <f t="shared" si="24"/>
        <v>#DIV/0!</v>
      </c>
      <c r="AZ25" s="93"/>
      <c r="BA25" s="88" t="str">
        <f t="shared" si="25"/>
        <v>#DIV/0!</v>
      </c>
      <c r="BB25" s="93"/>
      <c r="BC25" s="93"/>
      <c r="BD25" s="88" t="str">
        <f t="shared" si="26"/>
        <v>#DIV/0!</v>
      </c>
      <c r="BE25" s="93"/>
      <c r="BF25" s="88" t="str">
        <f t="shared" si="27"/>
        <v>#DIV/0!</v>
      </c>
      <c r="BG25" s="93"/>
      <c r="BH25" s="88" t="str">
        <f t="shared" si="28"/>
        <v>#DIV/0!</v>
      </c>
      <c r="BI25" s="93"/>
      <c r="BJ25" s="88" t="str">
        <f t="shared" si="29"/>
        <v>#DIV/0!</v>
      </c>
      <c r="BK25" s="93"/>
      <c r="BL25" s="88" t="str">
        <f t="shared" si="30"/>
        <v>#DIV/0!</v>
      </c>
      <c r="BM25" s="93"/>
      <c r="BN25" s="88" t="str">
        <f t="shared" si="31"/>
        <v>#DIV/0!</v>
      </c>
      <c r="BO25" s="93"/>
      <c r="BP25" s="88" t="str">
        <f t="shared" si="32"/>
        <v>#DIV/0!</v>
      </c>
      <c r="BQ25" s="93"/>
      <c r="BR25" s="88" t="str">
        <f t="shared" si="33"/>
        <v>#DIV/0!</v>
      </c>
      <c r="BS25" s="93"/>
      <c r="BT25" s="88" t="str">
        <f t="shared" si="34"/>
        <v>#DIV/0!</v>
      </c>
      <c r="BU25" s="90">
        <f t="shared" ref="BU25:BV25" si="68">C25+T25+AK25+BB25</f>
        <v>0</v>
      </c>
      <c r="BV25" s="91">
        <f t="shared" si="68"/>
        <v>0</v>
      </c>
      <c r="BW25" s="92" t="str">
        <f t="shared" si="36"/>
        <v>#DIV/0!</v>
      </c>
      <c r="BX25" s="91">
        <f t="shared" si="37"/>
        <v>0</v>
      </c>
      <c r="BY25" s="92" t="str">
        <f t="shared" si="38"/>
        <v>#DIV/0!</v>
      </c>
      <c r="BZ25" s="91">
        <f t="shared" si="39"/>
        <v>0</v>
      </c>
      <c r="CA25" s="92" t="str">
        <f t="shared" si="40"/>
        <v>#DIV/0!</v>
      </c>
      <c r="CB25" s="91">
        <f t="shared" si="41"/>
        <v>0</v>
      </c>
      <c r="CC25" s="92" t="str">
        <f t="shared" si="42"/>
        <v>#DIV/0!</v>
      </c>
      <c r="CD25" s="91">
        <f t="shared" si="43"/>
        <v>0</v>
      </c>
      <c r="CE25" s="92" t="str">
        <f t="shared" si="44"/>
        <v>#DIV/0!</v>
      </c>
      <c r="CF25" s="91">
        <f t="shared" si="45"/>
        <v>0</v>
      </c>
      <c r="CG25" s="92" t="str">
        <f t="shared" si="46"/>
        <v>#DIV/0!</v>
      </c>
      <c r="CH25" s="91">
        <f t="shared" si="60"/>
        <v>0</v>
      </c>
      <c r="CI25" s="92" t="str">
        <f t="shared" si="48"/>
        <v>#DIV/0!</v>
      </c>
      <c r="CJ25" s="91">
        <f t="shared" si="61"/>
        <v>0</v>
      </c>
      <c r="CK25" s="92" t="str">
        <f t="shared" si="50"/>
        <v>#DIV/0!</v>
      </c>
      <c r="CL25" s="91" t="str">
        <f t="shared" si="51"/>
        <v>#REF!</v>
      </c>
      <c r="CM25" s="92" t="str">
        <f t="shared" si="52"/>
        <v>#REF!</v>
      </c>
    </row>
    <row r="26" ht="25.5" customHeight="1">
      <c r="A26" s="28">
        <v>17.0</v>
      </c>
      <c r="B26" s="18" t="s">
        <v>37</v>
      </c>
      <c r="C26" s="86">
        <v>117.0</v>
      </c>
      <c r="D26" s="87">
        <v>111.0</v>
      </c>
      <c r="E26" s="102">
        <f t="shared" si="2"/>
        <v>94.87179487</v>
      </c>
      <c r="F26" s="87">
        <v>5.0</v>
      </c>
      <c r="G26" s="103">
        <f t="shared" si="3"/>
        <v>4.273504274</v>
      </c>
      <c r="H26" s="87">
        <v>1.0</v>
      </c>
      <c r="I26" s="88">
        <f t="shared" si="4"/>
        <v>0.8547008547</v>
      </c>
      <c r="J26" s="87">
        <v>0.0</v>
      </c>
      <c r="K26" s="88">
        <f t="shared" si="5"/>
        <v>0</v>
      </c>
      <c r="L26" s="87">
        <v>37.0</v>
      </c>
      <c r="M26" s="88">
        <f t="shared" si="6"/>
        <v>31.62393162</v>
      </c>
      <c r="N26" s="87">
        <v>36.0</v>
      </c>
      <c r="O26" s="88">
        <f t="shared" si="7"/>
        <v>30.76923077</v>
      </c>
      <c r="P26" s="87">
        <v>44.0</v>
      </c>
      <c r="Q26" s="88">
        <f t="shared" si="8"/>
        <v>37.60683761</v>
      </c>
      <c r="R26" s="87">
        <v>0.0</v>
      </c>
      <c r="S26" s="88">
        <f t="shared" si="9"/>
        <v>0</v>
      </c>
      <c r="T26" s="86">
        <v>103.0</v>
      </c>
      <c r="U26" s="86">
        <v>101.0</v>
      </c>
      <c r="V26" s="102">
        <f t="shared" si="10"/>
        <v>98.05825243</v>
      </c>
      <c r="W26" s="86">
        <v>2.0</v>
      </c>
      <c r="X26" s="88">
        <f t="shared" si="11"/>
        <v>1.941747573</v>
      </c>
      <c r="Y26" s="86">
        <v>0.0</v>
      </c>
      <c r="Z26" s="88">
        <f t="shared" si="12"/>
        <v>0</v>
      </c>
      <c r="AA26" s="86">
        <v>0.0</v>
      </c>
      <c r="AB26" s="88">
        <f t="shared" si="13"/>
        <v>0</v>
      </c>
      <c r="AC26" s="86">
        <v>38.0</v>
      </c>
      <c r="AD26" s="88">
        <f t="shared" si="14"/>
        <v>36.89320388</v>
      </c>
      <c r="AE26" s="86">
        <v>31.0</v>
      </c>
      <c r="AF26" s="88">
        <f t="shared" si="15"/>
        <v>30.09708738</v>
      </c>
      <c r="AG26" s="86">
        <v>34.0</v>
      </c>
      <c r="AH26" s="88">
        <f t="shared" si="16"/>
        <v>33.00970874</v>
      </c>
      <c r="AI26" s="86">
        <v>0.0</v>
      </c>
      <c r="AJ26" s="88">
        <f t="shared" si="17"/>
        <v>0</v>
      </c>
      <c r="AK26" s="86">
        <v>63.0</v>
      </c>
      <c r="AL26" s="86">
        <v>62.0</v>
      </c>
      <c r="AM26" s="88">
        <f t="shared" si="18"/>
        <v>98.41269841</v>
      </c>
      <c r="AN26" s="86">
        <v>1.0</v>
      </c>
      <c r="AO26" s="88">
        <f t="shared" si="19"/>
        <v>1.587301587</v>
      </c>
      <c r="AP26" s="86">
        <v>0.0</v>
      </c>
      <c r="AQ26" s="88">
        <f t="shared" si="20"/>
        <v>0</v>
      </c>
      <c r="AR26" s="86">
        <v>0.0</v>
      </c>
      <c r="AS26" s="88">
        <f t="shared" si="21"/>
        <v>0</v>
      </c>
      <c r="AT26" s="86">
        <v>18.0</v>
      </c>
      <c r="AU26" s="102">
        <f t="shared" si="22"/>
        <v>28.57142857</v>
      </c>
      <c r="AV26" s="86">
        <v>24.0</v>
      </c>
      <c r="AW26" s="88">
        <f t="shared" si="23"/>
        <v>38.0952381</v>
      </c>
      <c r="AX26" s="86">
        <v>21.0</v>
      </c>
      <c r="AY26" s="88">
        <f t="shared" si="24"/>
        <v>33.33333333</v>
      </c>
      <c r="AZ26" s="86">
        <v>0.0</v>
      </c>
      <c r="BA26" s="88">
        <f t="shared" si="25"/>
        <v>0</v>
      </c>
      <c r="BB26" s="86">
        <v>100.0</v>
      </c>
      <c r="BC26" s="86">
        <v>98.0</v>
      </c>
      <c r="BD26" s="88">
        <f t="shared" si="26"/>
        <v>98</v>
      </c>
      <c r="BE26" s="86">
        <v>2.0</v>
      </c>
      <c r="BF26" s="88">
        <f t="shared" si="27"/>
        <v>2</v>
      </c>
      <c r="BG26" s="86">
        <v>0.0</v>
      </c>
      <c r="BH26" s="88">
        <f t="shared" si="28"/>
        <v>0</v>
      </c>
      <c r="BI26" s="86">
        <v>0.0</v>
      </c>
      <c r="BJ26" s="88">
        <f t="shared" si="29"/>
        <v>0</v>
      </c>
      <c r="BK26" s="86">
        <v>40.0</v>
      </c>
      <c r="BL26" s="102">
        <f t="shared" si="30"/>
        <v>40</v>
      </c>
      <c r="BM26" s="86">
        <v>46.0</v>
      </c>
      <c r="BN26" s="88">
        <f t="shared" si="31"/>
        <v>46</v>
      </c>
      <c r="BO26" s="86">
        <v>14.0</v>
      </c>
      <c r="BP26" s="88">
        <f t="shared" si="32"/>
        <v>14</v>
      </c>
      <c r="BQ26" s="86">
        <v>0.0</v>
      </c>
      <c r="BR26" s="88">
        <f t="shared" si="33"/>
        <v>0</v>
      </c>
      <c r="BS26" s="86">
        <v>0.0</v>
      </c>
      <c r="BT26" s="88">
        <f t="shared" si="34"/>
        <v>0</v>
      </c>
      <c r="BU26" s="90">
        <f t="shared" ref="BU26:BV26" si="69">C26+T26+AK26+BB26</f>
        <v>383</v>
      </c>
      <c r="BV26" s="91">
        <f t="shared" si="69"/>
        <v>372</v>
      </c>
      <c r="BW26" s="92">
        <f t="shared" si="36"/>
        <v>97.12793734</v>
      </c>
      <c r="BX26" s="91">
        <f t="shared" si="37"/>
        <v>10</v>
      </c>
      <c r="BY26" s="92">
        <f t="shared" si="38"/>
        <v>2.610966057</v>
      </c>
      <c r="BZ26" s="91">
        <f t="shared" si="39"/>
        <v>1</v>
      </c>
      <c r="CA26" s="92">
        <f t="shared" si="40"/>
        <v>0.2610966057</v>
      </c>
      <c r="CB26" s="91">
        <f t="shared" si="41"/>
        <v>0</v>
      </c>
      <c r="CC26" s="92">
        <f t="shared" si="42"/>
        <v>0</v>
      </c>
      <c r="CD26" s="91">
        <f t="shared" si="43"/>
        <v>133</v>
      </c>
      <c r="CE26" s="92">
        <f t="shared" si="44"/>
        <v>34.72584856</v>
      </c>
      <c r="CF26" s="91">
        <f t="shared" si="45"/>
        <v>137</v>
      </c>
      <c r="CG26" s="92">
        <f t="shared" si="46"/>
        <v>35.77023499</v>
      </c>
      <c r="CH26" s="91">
        <f t="shared" si="60"/>
        <v>113</v>
      </c>
      <c r="CI26" s="92">
        <f t="shared" si="48"/>
        <v>29.50391645</v>
      </c>
      <c r="CJ26" s="91">
        <f t="shared" si="61"/>
        <v>0</v>
      </c>
      <c r="CK26" s="92">
        <f t="shared" si="50"/>
        <v>0</v>
      </c>
      <c r="CL26" s="91" t="str">
        <f t="shared" si="51"/>
        <v>#REF!</v>
      </c>
      <c r="CM26" s="92" t="str">
        <f t="shared" si="52"/>
        <v>#REF!</v>
      </c>
    </row>
    <row r="27" ht="24.0" customHeight="1">
      <c r="A27" s="67"/>
      <c r="B27" s="104" t="s">
        <v>100</v>
      </c>
      <c r="C27" s="105">
        <f t="shared" ref="C27:D27" si="70">SUM(C10:C26)</f>
        <v>1992</v>
      </c>
      <c r="D27" s="105">
        <f t="shared" si="70"/>
        <v>1688</v>
      </c>
      <c r="E27" s="88">
        <f t="shared" si="2"/>
        <v>84.73895582</v>
      </c>
      <c r="F27" s="105">
        <f>SUM(F10:F26)</f>
        <v>122</v>
      </c>
      <c r="G27" s="88">
        <f t="shared" si="3"/>
        <v>6.124497992</v>
      </c>
      <c r="H27" s="105">
        <f>SUM(H10:H26)</f>
        <v>8</v>
      </c>
      <c r="I27" s="88">
        <f t="shared" si="4"/>
        <v>0.4016064257</v>
      </c>
      <c r="J27" s="105">
        <f>SUM(J10:J26)</f>
        <v>1</v>
      </c>
      <c r="K27" s="88">
        <f t="shared" si="5"/>
        <v>0.05020080321</v>
      </c>
      <c r="L27" s="105">
        <f>SUM(L10:L26)</f>
        <v>690</v>
      </c>
      <c r="M27" s="88">
        <f t="shared" si="6"/>
        <v>34.63855422</v>
      </c>
      <c r="N27" s="105">
        <f>SUM(N10:N26)</f>
        <v>622</v>
      </c>
      <c r="O27" s="88">
        <f t="shared" si="7"/>
        <v>31.2248996</v>
      </c>
      <c r="P27" s="105">
        <f>SUM(P10:P26)</f>
        <v>545</v>
      </c>
      <c r="Q27" s="88">
        <f t="shared" si="8"/>
        <v>27.35943775</v>
      </c>
      <c r="R27" s="105">
        <f>SUM(R10:R26)</f>
        <v>47</v>
      </c>
      <c r="S27" s="88">
        <f t="shared" si="9"/>
        <v>2.359437751</v>
      </c>
      <c r="T27" s="105">
        <f t="shared" ref="T27:U27" si="71">SUM(T10:T26)</f>
        <v>1748</v>
      </c>
      <c r="U27" s="105">
        <f t="shared" si="71"/>
        <v>1429</v>
      </c>
      <c r="V27" s="88">
        <f t="shared" si="10"/>
        <v>81.75057208</v>
      </c>
      <c r="W27" s="105">
        <f>SUM(W10:W26)</f>
        <v>158</v>
      </c>
      <c r="X27" s="88">
        <f t="shared" si="11"/>
        <v>9.038901602</v>
      </c>
      <c r="Y27" s="105">
        <f>SUM(Y10:Y26)</f>
        <v>9</v>
      </c>
      <c r="Z27" s="88">
        <f t="shared" si="12"/>
        <v>0.5148741419</v>
      </c>
      <c r="AA27" s="105">
        <f>SUM(AA10:AA26)</f>
        <v>2</v>
      </c>
      <c r="AB27" s="88">
        <f t="shared" si="13"/>
        <v>0.114416476</v>
      </c>
      <c r="AC27" s="105">
        <f>SUM(AC10:AC26)</f>
        <v>527</v>
      </c>
      <c r="AD27" s="88">
        <f t="shared" si="14"/>
        <v>30.14874142</v>
      </c>
      <c r="AE27" s="105">
        <f>SUM(AE10:AE26)</f>
        <v>557</v>
      </c>
      <c r="AF27" s="88">
        <f t="shared" si="15"/>
        <v>31.86498856</v>
      </c>
      <c r="AG27" s="105">
        <f>SUM(AG10:AG26)</f>
        <v>478</v>
      </c>
      <c r="AH27" s="88">
        <f t="shared" si="16"/>
        <v>27.34553776</v>
      </c>
      <c r="AI27" s="105">
        <f>SUM(AI10:AI26)</f>
        <v>36</v>
      </c>
      <c r="AJ27" s="88">
        <f t="shared" si="17"/>
        <v>2.059496568</v>
      </c>
      <c r="AK27" s="105">
        <f t="shared" ref="AK27:AL27" si="72">SUM(AK10:AK26)</f>
        <v>1170</v>
      </c>
      <c r="AL27" s="105">
        <f t="shared" si="72"/>
        <v>978</v>
      </c>
      <c r="AM27" s="88">
        <f t="shared" si="18"/>
        <v>83.58974359</v>
      </c>
      <c r="AN27" s="105">
        <f>SUM(AN10:AN26)</f>
        <v>68</v>
      </c>
      <c r="AO27" s="88">
        <f t="shared" si="19"/>
        <v>5.811965812</v>
      </c>
      <c r="AP27" s="105">
        <f>SUM(AP10:AP26)</f>
        <v>8</v>
      </c>
      <c r="AQ27" s="88">
        <f t="shared" si="20"/>
        <v>0.6837606838</v>
      </c>
      <c r="AR27" s="105">
        <f>SUM(AR10:AR26)</f>
        <v>1</v>
      </c>
      <c r="AS27" s="88">
        <f t="shared" si="21"/>
        <v>0.08547008547</v>
      </c>
      <c r="AT27" s="105">
        <f>SUM(AT10:AT26)</f>
        <v>370</v>
      </c>
      <c r="AU27" s="88">
        <f t="shared" si="22"/>
        <v>31.62393162</v>
      </c>
      <c r="AV27" s="105">
        <f>SUM(AV10:AV26)</f>
        <v>357</v>
      </c>
      <c r="AW27" s="88">
        <f t="shared" si="23"/>
        <v>30.51282051</v>
      </c>
      <c r="AX27" s="105">
        <f>SUM(AX10:AX26)</f>
        <v>315</v>
      </c>
      <c r="AY27" s="88">
        <f t="shared" si="24"/>
        <v>26.92307692</v>
      </c>
      <c r="AZ27" s="105">
        <f>SUM(AZ10:AZ26)</f>
        <v>14</v>
      </c>
      <c r="BA27" s="88">
        <f t="shared" si="25"/>
        <v>1.196581197</v>
      </c>
      <c r="BB27" s="105">
        <f t="shared" ref="BB27:BC27" si="73">SUM(BB10:BB26)</f>
        <v>1576</v>
      </c>
      <c r="BC27" s="105">
        <f t="shared" si="73"/>
        <v>1365</v>
      </c>
      <c r="BD27" s="88">
        <f t="shared" si="26"/>
        <v>86.61167513</v>
      </c>
      <c r="BE27" s="105">
        <f>SUM(BE10:BE26)</f>
        <v>52</v>
      </c>
      <c r="BF27" s="88">
        <f t="shared" si="27"/>
        <v>3.299492386</v>
      </c>
      <c r="BG27" s="105">
        <f>SUM(BG10:BG26)</f>
        <v>1</v>
      </c>
      <c r="BH27" s="88">
        <f t="shared" si="28"/>
        <v>0.06345177665</v>
      </c>
      <c r="BI27" s="105">
        <f>SUM(BI10:BI26)</f>
        <v>0</v>
      </c>
      <c r="BJ27" s="88">
        <f t="shared" si="29"/>
        <v>0</v>
      </c>
      <c r="BK27" s="105">
        <f>SUM(BK10:BK26)</f>
        <v>523</v>
      </c>
      <c r="BL27" s="88">
        <f t="shared" si="30"/>
        <v>33.18527919</v>
      </c>
      <c r="BM27" s="105">
        <f>SUM(BM10:BM26)</f>
        <v>618</v>
      </c>
      <c r="BN27" s="88">
        <f t="shared" si="31"/>
        <v>39.21319797</v>
      </c>
      <c r="BO27" s="105">
        <f>SUM(BO10:BO26)</f>
        <v>275</v>
      </c>
      <c r="BP27" s="88">
        <f t="shared" si="32"/>
        <v>17.44923858</v>
      </c>
      <c r="BQ27" s="105">
        <f>SUM(BQ10:BQ26)</f>
        <v>2</v>
      </c>
      <c r="BR27" s="88">
        <f t="shared" si="33"/>
        <v>0.1269035533</v>
      </c>
      <c r="BS27" s="105">
        <f>SUM(BS10:BS26)</f>
        <v>0</v>
      </c>
      <c r="BT27" s="88">
        <f t="shared" si="34"/>
        <v>0</v>
      </c>
      <c r="BU27" s="105">
        <f t="shared" ref="BU27:BV27" si="74">SUM(BU10:BU26)</f>
        <v>6486</v>
      </c>
      <c r="BV27" s="105">
        <f t="shared" si="74"/>
        <v>5460</v>
      </c>
      <c r="BW27" s="92">
        <f t="shared" si="36"/>
        <v>84.1813136</v>
      </c>
      <c r="BX27" s="105">
        <f>SUM(BX10:BX26)</f>
        <v>400</v>
      </c>
      <c r="BY27" s="92">
        <f t="shared" si="38"/>
        <v>6.167129201</v>
      </c>
      <c r="BZ27" s="105">
        <f>SUM(BZ10:BZ26)</f>
        <v>26</v>
      </c>
      <c r="CA27" s="92">
        <f t="shared" si="40"/>
        <v>0.4008633981</v>
      </c>
      <c r="CB27" s="105">
        <f>SUM(CB10:CB26)</f>
        <v>4</v>
      </c>
      <c r="CC27" s="92">
        <f t="shared" si="42"/>
        <v>0.06167129201</v>
      </c>
      <c r="CD27" s="105">
        <f>SUM(CD10:CD26)</f>
        <v>2110</v>
      </c>
      <c r="CE27" s="92">
        <f t="shared" si="44"/>
        <v>32.53160654</v>
      </c>
      <c r="CF27" s="105">
        <f>SUM(CF10:CF26)</f>
        <v>2154</v>
      </c>
      <c r="CG27" s="92">
        <f t="shared" si="46"/>
        <v>33.20999075</v>
      </c>
      <c r="CH27" s="105">
        <f>SUM(CH10:CH26)</f>
        <v>1613</v>
      </c>
      <c r="CI27" s="92">
        <f t="shared" si="48"/>
        <v>24.8689485</v>
      </c>
      <c r="CJ27" s="105">
        <f>SUM(CJ10:CJ26)</f>
        <v>99</v>
      </c>
      <c r="CK27" s="92">
        <f t="shared" si="50"/>
        <v>1.526364477</v>
      </c>
      <c r="CL27" s="105" t="str">
        <f>SUM(CL10:CL26)</f>
        <v>#REF!</v>
      </c>
      <c r="CM27" s="92" t="str">
        <f t="shared" si="52"/>
        <v>#REF!</v>
      </c>
    </row>
    <row r="28" ht="15.75" customHeight="1"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ht="15.75" customHeight="1"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ht="15.75" customHeight="1"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31" ht="15.75" customHeight="1"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ht="15.75" customHeight="1"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</row>
    <row r="33" ht="15.75" customHeight="1"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ht="15.75" customHeight="1"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ht="15.75" customHeight="1"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ht="15.75" customHeight="1"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ht="15.75" customHeight="1"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ht="15.75" customHeight="1"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ht="15.75" customHeight="1"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ht="15.75" customHeight="1"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ht="15.75" customHeight="1"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ht="15.75" customHeight="1"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ht="15.75" customHeight="1"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ht="15.75" customHeight="1"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ht="15.75" customHeight="1"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ht="15.75" customHeight="1"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ht="15.75" customHeight="1"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ht="15.75" customHeight="1"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ht="15.75" customHeight="1"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ht="15.75" customHeight="1"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ht="15.75" customHeight="1"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ht="15.75" customHeight="1"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ht="15.75" customHeight="1"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ht="15.75" customHeight="1"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ht="15.75" customHeight="1"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ht="15.75" customHeight="1"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ht="15.75" customHeight="1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ht="15.75" customHeight="1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ht="15.75" customHeight="1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ht="15.75" customHeight="1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ht="15.75" customHeight="1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ht="15.75" customHeight="1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ht="15.75" customHeight="1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  <row r="64" ht="15.75" customHeight="1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</row>
    <row r="65" ht="15.75" customHeight="1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</row>
    <row r="66" ht="15.75" customHeight="1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</row>
    <row r="67" ht="15.75" customHeight="1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</row>
    <row r="68" ht="15.75" customHeight="1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</row>
    <row r="69" ht="15.75" customHeight="1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</row>
    <row r="70" ht="15.75" customHeight="1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</row>
    <row r="71" ht="15.75" customHeight="1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</row>
    <row r="72" ht="15.75" customHeight="1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</row>
    <row r="73" ht="15.75" customHeight="1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</row>
    <row r="74" ht="15.75" customHeight="1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</row>
    <row r="75" ht="15.75" customHeight="1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</row>
    <row r="76" ht="15.75" customHeight="1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</row>
    <row r="77" ht="15.75" customHeight="1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</row>
    <row r="78" ht="15.75" customHeight="1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</row>
    <row r="79" ht="15.75" customHeight="1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</row>
    <row r="80" ht="15.75" customHeight="1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</row>
    <row r="81" ht="15.75" customHeight="1"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</row>
    <row r="82" ht="15.75" customHeight="1"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</row>
    <row r="83" ht="15.75" customHeight="1"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</row>
    <row r="84" ht="15.75" customHeight="1"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</row>
    <row r="85" ht="15.75" customHeight="1"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</row>
    <row r="86" ht="15.75" customHeight="1"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</row>
    <row r="87" ht="15.75" customHeight="1"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</row>
    <row r="88" ht="15.75" customHeight="1"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</row>
    <row r="89" ht="15.75" customHeight="1"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</row>
    <row r="90" ht="15.75" customHeight="1"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</row>
    <row r="91" ht="15.75" customHeight="1"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</row>
    <row r="92" ht="15.75" customHeight="1"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</row>
    <row r="93" ht="15.75" customHeight="1"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</row>
    <row r="94" ht="15.75" customHeight="1"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</row>
    <row r="95" ht="15.75" customHeight="1"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</row>
    <row r="96" ht="15.75" customHeight="1"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</row>
    <row r="97" ht="15.75" customHeight="1"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</row>
    <row r="98" ht="15.75" customHeight="1"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</row>
    <row r="99" ht="15.75" customHeight="1"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</row>
    <row r="100" ht="15.75" customHeight="1"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</row>
    <row r="101" ht="15.75" customHeight="1"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</row>
    <row r="102" ht="15.75" customHeight="1"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</row>
    <row r="103" ht="15.75" customHeight="1"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</row>
    <row r="104" ht="15.75" customHeight="1"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</row>
    <row r="105" ht="15.75" customHeight="1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</row>
    <row r="106" ht="15.75" customHeight="1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</row>
    <row r="107" ht="15.75" customHeight="1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</row>
    <row r="108" ht="15.75" customHeight="1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</row>
    <row r="109" ht="15.75" customHeight="1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</row>
    <row r="110" ht="15.75" customHeight="1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</row>
    <row r="111" ht="15.75" customHeight="1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</row>
    <row r="112" ht="15.75" customHeight="1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</row>
    <row r="113" ht="15.75" customHeight="1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</row>
    <row r="114" ht="15.75" customHeight="1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</row>
    <row r="115" ht="15.75" customHeight="1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</row>
    <row r="116" ht="15.75" customHeight="1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</row>
    <row r="117" ht="15.75" customHeight="1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</row>
    <row r="118" ht="15.75" customHeight="1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</row>
    <row r="119" ht="15.75" customHeight="1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</row>
    <row r="120" ht="15.75" customHeight="1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</row>
    <row r="121" ht="15.75" customHeight="1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</row>
    <row r="122" ht="15.75" customHeight="1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</row>
    <row r="123" ht="15.75" customHeight="1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</row>
    <row r="124" ht="15.75" customHeight="1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</row>
    <row r="125" ht="15.75" customHeight="1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</row>
    <row r="126" ht="15.75" customHeight="1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</row>
    <row r="127" ht="15.75" customHeight="1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</row>
    <row r="128" ht="15.75" customHeight="1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</row>
    <row r="129" ht="15.75" customHeight="1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</row>
    <row r="130" ht="15.75" customHeight="1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</row>
    <row r="131" ht="15.75" customHeight="1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</row>
    <row r="132" ht="15.75" customHeight="1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</row>
    <row r="133" ht="15.75" customHeight="1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</row>
    <row r="134" ht="15.75" customHeight="1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</row>
    <row r="135" ht="15.75" customHeight="1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</row>
    <row r="136" ht="15.75" customHeight="1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</row>
    <row r="137" ht="15.75" customHeight="1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</row>
    <row r="138" ht="15.75" customHeight="1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</row>
    <row r="139" ht="15.75" customHeight="1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</row>
    <row r="140" ht="15.75" customHeight="1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</row>
    <row r="141" ht="15.75" customHeight="1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</row>
    <row r="142" ht="15.75" customHeight="1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</row>
    <row r="143" ht="15.75" customHeight="1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</row>
    <row r="144" ht="15.75" customHeight="1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</row>
    <row r="145" ht="15.75" customHeight="1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</row>
    <row r="146" ht="15.75" customHeight="1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</row>
    <row r="147" ht="15.75" customHeight="1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</row>
    <row r="148" ht="15.75" customHeight="1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</row>
    <row r="149" ht="15.75" customHeight="1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</row>
    <row r="150" ht="15.75" customHeight="1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</row>
    <row r="151" ht="15.75" customHeight="1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</row>
    <row r="152" ht="15.75" customHeight="1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</row>
    <row r="153" ht="15.75" customHeight="1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</row>
    <row r="154" ht="15.75" customHeight="1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</row>
    <row r="155" ht="15.75" customHeight="1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</row>
    <row r="156" ht="15.75" customHeight="1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</row>
    <row r="157" ht="15.75" customHeight="1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</row>
    <row r="158" ht="15.75" customHeight="1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</row>
    <row r="159" ht="15.75" customHeight="1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</row>
    <row r="160" ht="15.75" customHeight="1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</row>
    <row r="161" ht="15.75" customHeight="1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</row>
    <row r="162" ht="15.75" customHeight="1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</row>
    <row r="163" ht="15.75" customHeight="1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</row>
    <row r="164" ht="15.75" customHeight="1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</row>
    <row r="165" ht="15.75" customHeight="1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</row>
    <row r="166" ht="15.75" customHeight="1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</row>
    <row r="167" ht="15.75" customHeight="1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</row>
    <row r="168" ht="15.75" customHeight="1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</row>
    <row r="169" ht="15.75" customHeight="1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</row>
    <row r="170" ht="15.75" customHeight="1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</row>
    <row r="171" ht="15.75" customHeight="1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</row>
    <row r="172" ht="15.75" customHeight="1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</row>
    <row r="173" ht="15.75" customHeight="1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</row>
    <row r="174" ht="15.75" customHeight="1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</row>
    <row r="175" ht="15.75" customHeight="1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</row>
    <row r="176" ht="15.75" customHeight="1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</row>
    <row r="177" ht="15.75" customHeight="1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</row>
    <row r="178" ht="15.75" customHeight="1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</row>
    <row r="179" ht="15.75" customHeight="1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</row>
    <row r="180" ht="15.75" customHeight="1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</row>
    <row r="181" ht="15.75" customHeight="1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</row>
    <row r="182" ht="15.75" customHeight="1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</row>
    <row r="183" ht="15.75" customHeight="1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</row>
    <row r="184" ht="15.75" customHeight="1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</row>
    <row r="185" ht="15.75" customHeight="1"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</row>
    <row r="186" ht="15.75" customHeight="1"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</row>
    <row r="187" ht="15.75" customHeight="1"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</row>
    <row r="188" ht="15.75" customHeight="1"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</row>
    <row r="189" ht="15.75" customHeight="1"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</row>
    <row r="190" ht="15.75" customHeight="1"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</row>
    <row r="191" ht="15.75" customHeight="1"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</row>
    <row r="192" ht="15.75" customHeight="1"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</row>
    <row r="193" ht="15.75" customHeight="1"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</row>
    <row r="194" ht="15.75" customHeight="1"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</row>
    <row r="195" ht="15.75" customHeight="1"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</row>
    <row r="196" ht="15.75" customHeight="1"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</row>
    <row r="197" ht="15.75" customHeight="1"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</row>
    <row r="198" ht="15.75" customHeight="1"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</row>
    <row r="199" ht="15.75" customHeight="1"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</row>
    <row r="200" ht="15.75" customHeight="1"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</row>
    <row r="201" ht="15.75" customHeight="1"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</row>
    <row r="202" ht="15.75" customHeight="1"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</row>
    <row r="203" ht="15.75" customHeight="1"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</row>
    <row r="204" ht="15.75" customHeight="1"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</row>
    <row r="205" ht="15.75" customHeight="1"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</row>
    <row r="206" ht="15.75" customHeight="1"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</row>
    <row r="207" ht="15.75" customHeight="1"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</row>
    <row r="208" ht="15.75" customHeight="1"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</row>
    <row r="209" ht="15.75" customHeight="1"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</row>
    <row r="210" ht="15.75" customHeight="1"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</row>
    <row r="211" ht="15.75" customHeight="1"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</row>
    <row r="212" ht="15.75" customHeight="1"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</row>
    <row r="213" ht="15.75" customHeight="1"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</row>
    <row r="214" ht="15.75" customHeight="1"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</row>
    <row r="215" ht="15.75" customHeight="1"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</row>
    <row r="216" ht="15.75" customHeight="1"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</row>
    <row r="217" ht="15.75" customHeight="1"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</row>
    <row r="218" ht="15.75" customHeight="1"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</row>
    <row r="219" ht="15.75" customHeight="1"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</row>
    <row r="220" ht="15.75" customHeight="1"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</row>
    <row r="221" ht="15.75" customHeight="1"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</row>
    <row r="222" ht="15.75" customHeight="1"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</row>
    <row r="223" ht="15.75" customHeight="1"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</row>
    <row r="224" ht="15.75" customHeight="1"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</row>
    <row r="225" ht="15.75" customHeight="1"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</row>
    <row r="226" ht="15.75" customHeight="1"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</row>
    <row r="227" ht="15.75" customHeight="1"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</row>
    <row r="228" ht="15.75" customHeight="1"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</row>
    <row r="229" ht="15.75" customHeight="1"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</row>
    <row r="230" ht="15.75" customHeight="1"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</row>
    <row r="231" ht="15.75" customHeight="1"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</row>
    <row r="232" ht="15.75" customHeight="1"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</row>
    <row r="233" ht="15.75" customHeight="1"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</row>
    <row r="234" ht="15.75" customHeight="1"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</row>
    <row r="235" ht="15.75" customHeight="1"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</row>
    <row r="236" ht="15.75" customHeight="1"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</row>
    <row r="237" ht="15.75" customHeight="1"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</row>
    <row r="238" ht="15.75" customHeight="1"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</row>
    <row r="239" ht="15.75" customHeight="1"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</row>
    <row r="240" ht="15.75" customHeight="1"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</row>
    <row r="241" ht="15.75" customHeight="1"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</row>
    <row r="242" ht="15.75" customHeight="1"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</row>
    <row r="243" ht="15.75" customHeight="1"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</row>
    <row r="244" ht="15.75" customHeight="1"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</row>
    <row r="245" ht="15.75" customHeight="1"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</row>
    <row r="246" ht="15.75" customHeight="1"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</row>
    <row r="247" ht="15.75" customHeight="1"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</row>
    <row r="248" ht="15.75" customHeight="1"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</row>
    <row r="249" ht="15.75" customHeight="1"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</row>
    <row r="250" ht="15.75" customHeight="1"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</row>
    <row r="251" ht="15.75" customHeight="1"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</row>
    <row r="252" ht="15.75" customHeight="1"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</row>
    <row r="253" ht="15.75" customHeight="1"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</row>
    <row r="254" ht="15.75" customHeight="1"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</row>
    <row r="255" ht="15.75" customHeight="1"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</row>
    <row r="256" ht="15.75" customHeight="1"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</row>
    <row r="257" ht="15.75" customHeight="1"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</row>
    <row r="258" ht="15.75" customHeight="1"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</row>
    <row r="259" ht="15.75" customHeight="1"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</row>
    <row r="260" ht="15.75" customHeight="1"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</row>
    <row r="261" ht="15.75" customHeight="1"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</row>
    <row r="262" ht="15.75" customHeight="1"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</row>
    <row r="263" ht="15.75" customHeight="1"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</row>
    <row r="264" ht="15.75" customHeight="1"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</row>
    <row r="265" ht="15.75" customHeight="1"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</row>
    <row r="266" ht="15.75" customHeight="1"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</row>
    <row r="267" ht="15.75" customHeight="1"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</row>
    <row r="268" ht="15.75" customHeight="1"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</row>
    <row r="269" ht="15.75" customHeight="1"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</row>
    <row r="270" ht="15.75" customHeight="1"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</row>
    <row r="271" ht="15.75" customHeight="1"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</row>
    <row r="272" ht="15.75" customHeight="1"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</row>
    <row r="273" ht="15.75" customHeight="1"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</row>
    <row r="274" ht="15.75" customHeight="1"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</row>
    <row r="275" ht="15.75" customHeight="1"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</row>
    <row r="276" ht="15.75" customHeight="1"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</row>
    <row r="277" ht="15.75" customHeight="1"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</row>
    <row r="278" ht="15.75" customHeight="1"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</row>
    <row r="279" ht="15.75" customHeight="1"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</row>
    <row r="280" ht="15.75" customHeight="1"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</row>
    <row r="281" ht="15.75" customHeight="1"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</row>
    <row r="282" ht="15.75" customHeight="1"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</row>
    <row r="283" ht="15.75" customHeight="1"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</row>
    <row r="284" ht="15.75" customHeight="1"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</row>
    <row r="285" ht="15.75" customHeight="1"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</row>
    <row r="286" ht="15.75" customHeight="1"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</row>
    <row r="287" ht="15.75" customHeight="1"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</row>
    <row r="288" ht="15.75" customHeight="1"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</row>
    <row r="289" ht="15.75" customHeight="1"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</row>
    <row r="290" ht="15.75" customHeight="1"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</row>
    <row r="291" ht="15.75" customHeight="1"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</row>
    <row r="292" ht="15.75" customHeight="1"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</row>
    <row r="293" ht="15.75" customHeight="1"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</row>
    <row r="294" ht="15.75" customHeight="1"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</row>
    <row r="295" ht="15.75" customHeight="1"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</row>
    <row r="296" ht="15.75" customHeight="1"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</row>
    <row r="297" ht="15.75" customHeight="1"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</row>
    <row r="298" ht="15.75" customHeight="1"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</row>
    <row r="299" ht="15.75" customHeight="1"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</row>
    <row r="300" ht="15.75" customHeight="1"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</row>
    <row r="301" ht="15.75" customHeight="1"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</row>
    <row r="302" ht="15.75" customHeight="1"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</row>
    <row r="303" ht="15.75" customHeight="1"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</row>
    <row r="304" ht="15.75" customHeight="1"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</row>
    <row r="305" ht="15.75" customHeight="1"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</row>
    <row r="306" ht="15.75" customHeight="1"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</row>
    <row r="307" ht="15.75" customHeight="1"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</row>
    <row r="308" ht="15.75" customHeight="1"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</row>
    <row r="309" ht="15.75" customHeight="1"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</row>
    <row r="310" ht="15.75" customHeight="1"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</row>
    <row r="311" ht="15.75" customHeight="1"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</row>
    <row r="312" ht="15.75" customHeight="1"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</row>
    <row r="313" ht="15.75" customHeight="1"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</row>
    <row r="314" ht="15.75" customHeight="1"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</row>
    <row r="315" ht="15.75" customHeight="1"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</row>
    <row r="316" ht="15.75" customHeight="1"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</row>
    <row r="317" ht="15.75" customHeight="1"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</row>
    <row r="318" ht="15.75" customHeight="1"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</row>
    <row r="319" ht="15.75" customHeight="1"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</row>
    <row r="320" ht="15.75" customHeight="1"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</row>
    <row r="321" ht="15.75" customHeight="1"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</row>
    <row r="322" ht="15.75" customHeight="1"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</row>
    <row r="323" ht="15.75" customHeight="1"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</row>
    <row r="324" ht="15.75" customHeight="1"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</row>
    <row r="325" ht="15.75" customHeight="1"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</row>
    <row r="326" ht="15.75" customHeight="1"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</row>
    <row r="327" ht="15.75" customHeight="1"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</row>
    <row r="328" ht="15.75" customHeight="1"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</row>
    <row r="329" ht="15.75" customHeight="1"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</row>
    <row r="330" ht="15.75" customHeight="1"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</row>
    <row r="331" ht="15.75" customHeight="1"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</row>
    <row r="332" ht="15.75" customHeight="1"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</row>
    <row r="333" ht="15.75" customHeight="1"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</row>
    <row r="334" ht="15.75" customHeight="1"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</row>
    <row r="335" ht="15.75" customHeight="1"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</row>
    <row r="336" ht="15.75" customHeight="1"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</row>
    <row r="337" ht="15.75" customHeight="1"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</row>
    <row r="338" ht="15.75" customHeight="1"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</row>
    <row r="339" ht="15.75" customHeight="1"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</row>
    <row r="340" ht="15.75" customHeight="1"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</row>
    <row r="341" ht="15.75" customHeight="1"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</row>
    <row r="342" ht="15.75" customHeight="1"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</row>
    <row r="343" ht="15.75" customHeight="1"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</row>
    <row r="344" ht="15.75" customHeight="1"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</row>
    <row r="345" ht="15.75" customHeight="1"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</row>
    <row r="346" ht="15.75" customHeight="1"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</row>
    <row r="347" ht="15.75" customHeight="1"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</row>
    <row r="348" ht="15.75" customHeight="1"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</row>
    <row r="349" ht="15.75" customHeight="1"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</row>
    <row r="350" ht="15.75" customHeight="1"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</row>
    <row r="351" ht="15.75" customHeight="1"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</row>
    <row r="352" ht="15.75" customHeight="1"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</row>
    <row r="353" ht="15.75" customHeight="1"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</row>
    <row r="354" ht="15.75" customHeight="1"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</row>
    <row r="355" ht="15.75" customHeight="1"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</row>
    <row r="356" ht="15.75" customHeight="1"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</row>
    <row r="357" ht="15.75" customHeight="1"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</row>
    <row r="358" ht="15.75" customHeight="1"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</row>
    <row r="359" ht="15.75" customHeight="1"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</row>
    <row r="360" ht="15.75" customHeight="1"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</row>
    <row r="361" ht="15.75" customHeight="1"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</row>
    <row r="362" ht="15.75" customHeight="1"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</row>
    <row r="363" ht="15.75" customHeight="1"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</row>
    <row r="364" ht="15.75" customHeight="1"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</row>
    <row r="365" ht="15.75" customHeight="1"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</row>
    <row r="366" ht="15.75" customHeight="1"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</row>
    <row r="367" ht="15.75" customHeight="1"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</row>
    <row r="368" ht="15.75" customHeight="1"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</row>
    <row r="369" ht="15.75" customHeight="1"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</row>
    <row r="370" ht="15.75" customHeight="1"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</row>
    <row r="371" ht="15.75" customHeight="1"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</row>
    <row r="372" ht="15.75" customHeight="1"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</row>
    <row r="373" ht="15.75" customHeight="1"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</row>
    <row r="374" ht="15.75" customHeight="1"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</row>
    <row r="375" ht="15.75" customHeight="1"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</row>
    <row r="376" ht="15.75" customHeight="1"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</row>
    <row r="377" ht="15.75" customHeight="1"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</row>
    <row r="378" ht="15.75" customHeight="1"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</row>
    <row r="379" ht="15.75" customHeight="1"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</row>
    <row r="380" ht="15.75" customHeight="1"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</row>
    <row r="381" ht="15.75" customHeight="1"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</row>
    <row r="382" ht="15.75" customHeight="1"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</row>
    <row r="383" ht="15.75" customHeight="1"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</row>
    <row r="384" ht="15.75" customHeight="1"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</row>
    <row r="385" ht="15.75" customHeight="1"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</row>
    <row r="386" ht="15.75" customHeight="1"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</row>
    <row r="387" ht="15.75" customHeight="1"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</row>
    <row r="388" ht="15.75" customHeight="1"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</row>
    <row r="389" ht="15.75" customHeight="1"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</row>
    <row r="390" ht="15.75" customHeight="1"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</row>
    <row r="391" ht="15.75" customHeight="1"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</row>
    <row r="392" ht="15.75" customHeight="1"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</row>
    <row r="393" ht="15.75" customHeight="1"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</row>
    <row r="394" ht="15.75" customHeight="1"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</row>
    <row r="395" ht="15.75" customHeight="1"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</row>
    <row r="396" ht="15.75" customHeight="1"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</row>
    <row r="397" ht="15.75" customHeight="1"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</row>
    <row r="398" ht="15.75" customHeight="1"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</row>
    <row r="399" ht="15.75" customHeight="1"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</row>
    <row r="400" ht="15.75" customHeight="1"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</row>
    <row r="401" ht="15.75" customHeight="1"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</row>
    <row r="402" ht="15.75" customHeight="1"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</row>
    <row r="403" ht="15.75" customHeight="1"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</row>
    <row r="404" ht="15.75" customHeight="1"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</row>
    <row r="405" ht="15.75" customHeight="1"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</row>
    <row r="406" ht="15.75" customHeight="1"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</row>
    <row r="407" ht="15.75" customHeight="1"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</row>
    <row r="408" ht="15.75" customHeight="1"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</row>
    <row r="409" ht="15.75" customHeight="1"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</row>
    <row r="410" ht="15.75" customHeight="1"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</row>
    <row r="411" ht="15.75" customHeight="1"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</row>
    <row r="412" ht="15.75" customHeight="1"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</row>
    <row r="413" ht="15.75" customHeight="1"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</row>
    <row r="414" ht="15.75" customHeight="1"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</row>
    <row r="415" ht="15.75" customHeight="1"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</row>
    <row r="416" ht="15.75" customHeight="1"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</row>
    <row r="417" ht="15.75" customHeight="1"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</row>
    <row r="418" ht="15.75" customHeight="1"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</row>
    <row r="419" ht="15.75" customHeight="1"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</row>
    <row r="420" ht="15.75" customHeight="1"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</row>
    <row r="421" ht="15.75" customHeight="1"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</row>
    <row r="422" ht="15.75" customHeight="1"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</row>
    <row r="423" ht="15.75" customHeight="1"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</row>
    <row r="424" ht="15.75" customHeight="1"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</row>
    <row r="425" ht="15.75" customHeight="1"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</row>
    <row r="426" ht="15.75" customHeight="1"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</row>
    <row r="427" ht="15.75" customHeight="1"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</row>
    <row r="428" ht="15.75" customHeight="1"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</row>
    <row r="429" ht="15.75" customHeight="1"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</row>
    <row r="430" ht="15.75" customHeight="1"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</row>
    <row r="431" ht="15.75" customHeight="1"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</row>
    <row r="432" ht="15.75" customHeight="1"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</row>
    <row r="433" ht="15.75" customHeight="1"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</row>
    <row r="434" ht="15.75" customHeight="1"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</row>
    <row r="435" ht="15.75" customHeight="1"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</row>
    <row r="436" ht="15.75" customHeight="1"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</row>
    <row r="437" ht="15.75" customHeight="1"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</row>
    <row r="438" ht="15.75" customHeight="1"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</row>
    <row r="439" ht="15.75" customHeight="1"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</row>
    <row r="440" ht="15.75" customHeight="1"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</row>
    <row r="441" ht="15.75" customHeight="1"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</row>
    <row r="442" ht="15.75" customHeight="1"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</row>
    <row r="443" ht="15.75" customHeight="1"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</row>
    <row r="444" ht="15.75" customHeight="1"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</row>
    <row r="445" ht="15.75" customHeight="1"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</row>
    <row r="446" ht="15.75" customHeight="1"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</row>
    <row r="447" ht="15.75" customHeight="1"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</row>
    <row r="448" ht="15.75" customHeight="1"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</row>
    <row r="449" ht="15.75" customHeight="1"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</row>
    <row r="450" ht="15.75" customHeight="1"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</row>
    <row r="451" ht="15.75" customHeight="1"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</row>
    <row r="452" ht="15.75" customHeight="1"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</row>
    <row r="453" ht="15.75" customHeight="1"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</row>
    <row r="454" ht="15.75" customHeight="1"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</row>
    <row r="455" ht="15.75" customHeight="1"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</row>
    <row r="456" ht="15.75" customHeight="1"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</row>
    <row r="457" ht="15.75" customHeight="1"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</row>
    <row r="458" ht="15.75" customHeight="1"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</row>
    <row r="459" ht="15.75" customHeight="1"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</row>
    <row r="460" ht="15.75" customHeight="1"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</row>
    <row r="461" ht="15.75" customHeight="1"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</row>
    <row r="462" ht="15.75" customHeight="1"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</row>
    <row r="463" ht="15.75" customHeight="1"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</row>
    <row r="464" ht="15.75" customHeight="1"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</row>
    <row r="465" ht="15.75" customHeight="1"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</row>
    <row r="466" ht="15.75" customHeight="1"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</row>
    <row r="467" ht="15.75" customHeight="1"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</row>
    <row r="468" ht="15.75" customHeight="1"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</row>
    <row r="469" ht="15.75" customHeight="1"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</row>
    <row r="470" ht="15.75" customHeight="1"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</row>
    <row r="471" ht="15.75" customHeight="1"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</row>
    <row r="472" ht="15.75" customHeight="1"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</row>
    <row r="473" ht="15.75" customHeight="1"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</row>
    <row r="474" ht="15.75" customHeight="1"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</row>
    <row r="475" ht="15.75" customHeight="1"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</row>
    <row r="476" ht="15.75" customHeight="1"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</row>
    <row r="477" ht="15.75" customHeight="1"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</row>
    <row r="478" ht="15.75" customHeight="1"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</row>
    <row r="479" ht="15.75" customHeight="1"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</row>
    <row r="480" ht="15.75" customHeight="1"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</row>
    <row r="481" ht="15.75" customHeight="1"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</row>
    <row r="482" ht="15.75" customHeight="1"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</row>
    <row r="483" ht="15.75" customHeight="1"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</row>
    <row r="484" ht="15.75" customHeight="1"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</row>
    <row r="485" ht="15.75" customHeight="1"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</row>
    <row r="486" ht="15.75" customHeight="1"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</row>
    <row r="487" ht="15.75" customHeight="1"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</row>
    <row r="488" ht="15.75" customHeight="1"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</row>
    <row r="489" ht="15.75" customHeight="1"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</row>
    <row r="490" ht="15.75" customHeight="1"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</row>
    <row r="491" ht="15.75" customHeight="1"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</row>
    <row r="492" ht="15.75" customHeight="1"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</row>
    <row r="493" ht="15.75" customHeight="1"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</row>
    <row r="494" ht="15.75" customHeight="1"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</row>
    <row r="495" ht="15.75" customHeight="1"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</row>
    <row r="496" ht="15.75" customHeight="1"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</row>
    <row r="497" ht="15.75" customHeight="1"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</row>
    <row r="498" ht="15.75" customHeight="1"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</row>
    <row r="499" ht="15.75" customHeight="1"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</row>
    <row r="500" ht="15.75" customHeight="1"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</row>
    <row r="501" ht="15.75" customHeight="1"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</row>
    <row r="502" ht="15.75" customHeight="1"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</row>
    <row r="503" ht="15.75" customHeight="1"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</row>
    <row r="504" ht="15.75" customHeight="1"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</row>
    <row r="505" ht="15.75" customHeight="1"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</row>
    <row r="506" ht="15.75" customHeight="1"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</row>
    <row r="507" ht="15.75" customHeight="1"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</row>
    <row r="508" ht="15.75" customHeight="1"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</row>
    <row r="509" ht="15.75" customHeight="1"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</row>
    <row r="510" ht="15.75" customHeight="1"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</row>
    <row r="511" ht="15.75" customHeight="1"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</row>
    <row r="512" ht="15.75" customHeight="1"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</row>
    <row r="513" ht="15.75" customHeight="1"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</row>
    <row r="514" ht="15.75" customHeight="1"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</row>
    <row r="515" ht="15.75" customHeight="1"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</row>
    <row r="516" ht="15.75" customHeight="1"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</row>
    <row r="517" ht="15.75" customHeight="1"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</row>
    <row r="518" ht="15.75" customHeight="1"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</row>
    <row r="519" ht="15.75" customHeight="1"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</row>
    <row r="520" ht="15.75" customHeight="1"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</row>
    <row r="521" ht="15.75" customHeight="1"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</row>
    <row r="522" ht="15.75" customHeight="1"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</row>
    <row r="523" ht="15.75" customHeight="1"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</row>
    <row r="524" ht="15.75" customHeight="1"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</row>
    <row r="525" ht="15.75" customHeight="1"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</row>
    <row r="526" ht="15.75" customHeight="1"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</row>
    <row r="527" ht="15.75" customHeight="1"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</row>
    <row r="528" ht="15.75" customHeight="1"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</row>
    <row r="529" ht="15.75" customHeight="1"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</row>
    <row r="530" ht="15.75" customHeight="1"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</row>
    <row r="531" ht="15.75" customHeight="1"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</row>
    <row r="532" ht="15.75" customHeight="1"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</row>
    <row r="533" ht="15.75" customHeight="1"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</row>
    <row r="534" ht="15.75" customHeight="1"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</row>
    <row r="535" ht="15.75" customHeight="1"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</row>
    <row r="536" ht="15.75" customHeight="1"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</row>
    <row r="537" ht="15.75" customHeight="1"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</row>
    <row r="538" ht="15.75" customHeight="1"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</row>
    <row r="539" ht="15.75" customHeight="1"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</row>
    <row r="540" ht="15.75" customHeight="1"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</row>
    <row r="541" ht="15.75" customHeight="1"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</row>
    <row r="542" ht="15.75" customHeight="1"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</row>
    <row r="543" ht="15.75" customHeight="1"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</row>
    <row r="544" ht="15.75" customHeight="1"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</row>
    <row r="545" ht="15.75" customHeight="1"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</row>
    <row r="546" ht="15.75" customHeight="1"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</row>
    <row r="547" ht="15.75" customHeight="1"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</row>
    <row r="548" ht="15.75" customHeight="1"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</row>
    <row r="549" ht="15.75" customHeight="1"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</row>
    <row r="550" ht="15.75" customHeight="1"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</row>
    <row r="551" ht="15.75" customHeight="1"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</row>
    <row r="552" ht="15.75" customHeight="1"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</row>
    <row r="553" ht="15.75" customHeight="1"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</row>
    <row r="554" ht="15.75" customHeight="1"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</row>
    <row r="555" ht="15.75" customHeight="1"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</row>
    <row r="556" ht="15.75" customHeight="1"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</row>
    <row r="557" ht="15.75" customHeight="1"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</row>
    <row r="558" ht="15.75" customHeight="1"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</row>
    <row r="559" ht="15.75" customHeight="1"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</row>
    <row r="560" ht="15.75" customHeight="1"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</row>
    <row r="561" ht="15.75" customHeight="1"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</row>
    <row r="562" ht="15.75" customHeight="1"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</row>
    <row r="563" ht="15.75" customHeight="1"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</row>
    <row r="564" ht="15.75" customHeight="1"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</row>
    <row r="565" ht="15.75" customHeight="1"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</row>
    <row r="566" ht="15.75" customHeight="1"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</row>
    <row r="567" ht="15.75" customHeight="1"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</row>
    <row r="568" ht="15.75" customHeight="1"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</row>
    <row r="569" ht="15.75" customHeight="1"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</row>
    <row r="570" ht="15.75" customHeight="1"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</row>
    <row r="571" ht="15.75" customHeight="1"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</row>
    <row r="572" ht="15.75" customHeight="1"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</row>
    <row r="573" ht="15.75" customHeight="1"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</row>
    <row r="574" ht="15.75" customHeight="1"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</row>
    <row r="575" ht="15.75" customHeight="1"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</row>
    <row r="576" ht="15.75" customHeight="1"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</row>
    <row r="577" ht="15.75" customHeight="1"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</row>
    <row r="578" ht="15.75" customHeight="1"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</row>
    <row r="579" ht="15.75" customHeight="1"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</row>
    <row r="580" ht="15.75" customHeight="1"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</row>
    <row r="581" ht="15.75" customHeight="1"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</row>
    <row r="582" ht="15.75" customHeight="1"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</row>
    <row r="583" ht="15.75" customHeight="1"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</row>
    <row r="584" ht="15.75" customHeight="1"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</row>
    <row r="585" ht="15.75" customHeight="1"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</row>
    <row r="586" ht="15.75" customHeight="1"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</row>
    <row r="587" ht="15.75" customHeight="1"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</row>
    <row r="588" ht="15.75" customHeight="1"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</row>
    <row r="589" ht="15.75" customHeight="1"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</row>
    <row r="590" ht="15.75" customHeight="1"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</row>
    <row r="591" ht="15.75" customHeight="1"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</row>
    <row r="592" ht="15.75" customHeight="1"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</row>
    <row r="593" ht="15.75" customHeight="1"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</row>
    <row r="594" ht="15.75" customHeight="1"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</row>
    <row r="595" ht="15.75" customHeight="1"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</row>
    <row r="596" ht="15.75" customHeight="1"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</row>
    <row r="597" ht="15.75" customHeight="1"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</row>
    <row r="598" ht="15.75" customHeight="1"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</row>
    <row r="599" ht="15.75" customHeight="1"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</row>
    <row r="600" ht="15.75" customHeight="1"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</row>
    <row r="601" ht="15.75" customHeight="1"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</row>
    <row r="602" ht="15.75" customHeight="1"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</row>
    <row r="603" ht="15.75" customHeight="1"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</row>
    <row r="604" ht="15.75" customHeight="1"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</row>
    <row r="605" ht="15.75" customHeight="1"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</row>
    <row r="606" ht="15.75" customHeight="1"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</row>
    <row r="607" ht="15.75" customHeight="1"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</row>
    <row r="608" ht="15.75" customHeight="1"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</row>
    <row r="609" ht="15.75" customHeight="1"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</row>
    <row r="610" ht="15.75" customHeight="1"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</row>
    <row r="611" ht="15.75" customHeight="1"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</row>
    <row r="612" ht="15.75" customHeight="1"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</row>
    <row r="613" ht="15.75" customHeight="1"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</row>
    <row r="614" ht="15.75" customHeight="1"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</row>
    <row r="615" ht="15.75" customHeight="1"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</row>
    <row r="616" ht="15.75" customHeight="1"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</row>
    <row r="617" ht="15.75" customHeight="1"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</row>
    <row r="618" ht="15.75" customHeight="1"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</row>
    <row r="619" ht="15.75" customHeight="1"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</row>
    <row r="620" ht="15.75" customHeight="1"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</row>
    <row r="621" ht="15.75" customHeight="1"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</row>
    <row r="622" ht="15.75" customHeight="1"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</row>
    <row r="623" ht="15.75" customHeight="1"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</row>
    <row r="624" ht="15.75" customHeight="1"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</row>
    <row r="625" ht="15.75" customHeight="1"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</row>
    <row r="626" ht="15.75" customHeight="1"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</row>
    <row r="627" ht="15.75" customHeight="1"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</row>
    <row r="628" ht="15.75" customHeight="1"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</row>
    <row r="629" ht="15.75" customHeight="1"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</row>
    <row r="630" ht="15.75" customHeight="1"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</row>
    <row r="631" ht="15.75" customHeight="1"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</row>
    <row r="632" ht="15.75" customHeight="1"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</row>
    <row r="633" ht="15.75" customHeight="1"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</row>
    <row r="634" ht="15.75" customHeight="1"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</row>
    <row r="635" ht="15.75" customHeight="1"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</row>
    <row r="636" ht="15.75" customHeight="1"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</row>
    <row r="637" ht="15.75" customHeight="1"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</row>
    <row r="638" ht="15.75" customHeight="1"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</row>
    <row r="639" ht="15.75" customHeight="1"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</row>
    <row r="640" ht="15.75" customHeight="1"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</row>
    <row r="641" ht="15.75" customHeight="1"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</row>
    <row r="642" ht="15.75" customHeight="1"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</row>
    <row r="643" ht="15.75" customHeight="1"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</row>
    <row r="644" ht="15.75" customHeight="1"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</row>
    <row r="645" ht="15.75" customHeight="1"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</row>
    <row r="646" ht="15.75" customHeight="1"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</row>
    <row r="647" ht="15.75" customHeight="1"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</row>
    <row r="648" ht="15.75" customHeight="1"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</row>
    <row r="649" ht="15.75" customHeight="1"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</row>
    <row r="650" ht="15.75" customHeight="1"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</row>
    <row r="651" ht="15.75" customHeight="1"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</row>
    <row r="652" ht="15.75" customHeight="1"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</row>
    <row r="653" ht="15.75" customHeight="1"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</row>
    <row r="654" ht="15.75" customHeight="1"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</row>
    <row r="655" ht="15.75" customHeight="1"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</row>
    <row r="656" ht="15.75" customHeight="1"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</row>
    <row r="657" ht="15.75" customHeight="1"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</row>
    <row r="658" ht="15.75" customHeight="1"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</row>
    <row r="659" ht="15.75" customHeight="1"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</row>
    <row r="660" ht="15.75" customHeight="1"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</row>
    <row r="661" ht="15.75" customHeight="1"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</row>
    <row r="662" ht="15.75" customHeight="1"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</row>
    <row r="663" ht="15.75" customHeight="1"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</row>
    <row r="664" ht="15.75" customHeight="1"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</row>
    <row r="665" ht="15.75" customHeight="1"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</row>
    <row r="666" ht="15.75" customHeight="1"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</row>
    <row r="667" ht="15.75" customHeight="1"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</row>
    <row r="668" ht="15.75" customHeight="1"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</row>
    <row r="669" ht="15.75" customHeight="1"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</row>
    <row r="670" ht="15.75" customHeight="1"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</row>
    <row r="671" ht="15.75" customHeight="1"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</row>
    <row r="672" ht="15.75" customHeight="1"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</row>
    <row r="673" ht="15.75" customHeight="1"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</row>
    <row r="674" ht="15.75" customHeight="1"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</row>
    <row r="675" ht="15.75" customHeight="1"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</row>
    <row r="676" ht="15.75" customHeight="1"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</row>
    <row r="677" ht="15.75" customHeight="1"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</row>
    <row r="678" ht="15.75" customHeight="1"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</row>
    <row r="679" ht="15.75" customHeight="1"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</row>
    <row r="680" ht="15.75" customHeight="1"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</row>
    <row r="681" ht="15.75" customHeight="1"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</row>
    <row r="682" ht="15.75" customHeight="1"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</row>
    <row r="683" ht="15.75" customHeight="1"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</row>
    <row r="684" ht="15.75" customHeight="1"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</row>
    <row r="685" ht="15.75" customHeight="1"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</row>
    <row r="686" ht="15.75" customHeight="1"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</row>
    <row r="687" ht="15.75" customHeight="1"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</row>
    <row r="688" ht="15.75" customHeight="1"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</row>
    <row r="689" ht="15.75" customHeight="1"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</row>
    <row r="690" ht="15.75" customHeight="1"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</row>
    <row r="691" ht="15.75" customHeight="1"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</row>
    <row r="692" ht="15.75" customHeight="1"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</row>
    <row r="693" ht="15.75" customHeight="1"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</row>
    <row r="694" ht="15.75" customHeight="1"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</row>
    <row r="695" ht="15.75" customHeight="1"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</row>
    <row r="696" ht="15.75" customHeight="1"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</row>
    <row r="697" ht="15.75" customHeight="1"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</row>
    <row r="698" ht="15.75" customHeight="1"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</row>
    <row r="699" ht="15.75" customHeight="1"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</row>
    <row r="700" ht="15.75" customHeight="1"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</row>
    <row r="701" ht="15.75" customHeight="1"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</row>
    <row r="702" ht="15.75" customHeight="1"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</row>
    <row r="703" ht="15.75" customHeight="1"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</row>
    <row r="704" ht="15.75" customHeight="1"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</row>
    <row r="705" ht="15.75" customHeight="1"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</row>
    <row r="706" ht="15.75" customHeight="1"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</row>
    <row r="707" ht="15.75" customHeight="1"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</row>
    <row r="708" ht="15.75" customHeight="1"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</row>
    <row r="709" ht="15.75" customHeight="1"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</row>
    <row r="710" ht="15.75" customHeight="1"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</row>
    <row r="711" ht="15.75" customHeight="1"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</row>
    <row r="712" ht="15.75" customHeight="1"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</row>
    <row r="713" ht="15.75" customHeight="1"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</row>
    <row r="714" ht="15.75" customHeight="1"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</row>
    <row r="715" ht="15.75" customHeight="1"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</row>
    <row r="716" ht="15.75" customHeight="1"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</row>
    <row r="717" ht="15.75" customHeight="1"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</row>
    <row r="718" ht="15.75" customHeight="1"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</row>
    <row r="719" ht="15.75" customHeight="1"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</row>
    <row r="720" ht="15.75" customHeight="1"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</row>
    <row r="721" ht="15.75" customHeight="1"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</row>
    <row r="722" ht="15.75" customHeight="1"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</row>
    <row r="723" ht="15.75" customHeight="1"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</row>
    <row r="724" ht="15.75" customHeight="1"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</row>
    <row r="725" ht="15.75" customHeight="1"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</row>
    <row r="726" ht="15.75" customHeight="1"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</row>
    <row r="727" ht="15.75" customHeight="1"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</row>
    <row r="728" ht="15.75" customHeight="1"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</row>
    <row r="729" ht="15.75" customHeight="1"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</row>
    <row r="730" ht="15.75" customHeight="1"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</row>
    <row r="731" ht="15.75" customHeight="1"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</row>
    <row r="732" ht="15.75" customHeight="1"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</row>
    <row r="733" ht="15.75" customHeight="1"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</row>
    <row r="734" ht="15.75" customHeight="1"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</row>
    <row r="735" ht="15.75" customHeight="1"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</row>
    <row r="736" ht="15.75" customHeight="1"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</row>
    <row r="737" ht="15.75" customHeight="1"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</row>
    <row r="738" ht="15.75" customHeight="1"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</row>
    <row r="739" ht="15.75" customHeight="1"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</row>
    <row r="740" ht="15.75" customHeight="1"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</row>
    <row r="741" ht="15.75" customHeight="1"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</row>
    <row r="742" ht="15.75" customHeight="1"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</row>
    <row r="743" ht="15.75" customHeight="1"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</row>
    <row r="744" ht="15.75" customHeight="1"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</row>
    <row r="745" ht="15.75" customHeight="1"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</row>
    <row r="746" ht="15.75" customHeight="1"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</row>
    <row r="747" ht="15.75" customHeight="1"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</row>
    <row r="748" ht="15.75" customHeight="1"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</row>
    <row r="749" ht="15.75" customHeight="1"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</row>
    <row r="750" ht="15.75" customHeight="1"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</row>
    <row r="751" ht="15.75" customHeight="1"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</row>
    <row r="752" ht="15.75" customHeight="1"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</row>
    <row r="753" ht="15.75" customHeight="1"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</row>
    <row r="754" ht="15.75" customHeight="1"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</row>
    <row r="755" ht="15.75" customHeight="1"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</row>
    <row r="756" ht="15.75" customHeight="1"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</row>
    <row r="757" ht="15.75" customHeight="1"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</row>
    <row r="758" ht="15.75" customHeight="1"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</row>
    <row r="759" ht="15.75" customHeight="1"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</row>
    <row r="760" ht="15.75" customHeight="1"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</row>
    <row r="761" ht="15.75" customHeight="1"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</row>
    <row r="762" ht="15.75" customHeight="1"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</row>
    <row r="763" ht="15.75" customHeight="1"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</row>
    <row r="764" ht="15.75" customHeight="1"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</row>
    <row r="765" ht="15.75" customHeight="1"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</row>
    <row r="766" ht="15.75" customHeight="1"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</row>
    <row r="767" ht="15.75" customHeight="1"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</row>
    <row r="768" ht="15.75" customHeight="1"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</row>
    <row r="769" ht="15.75" customHeight="1"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</row>
    <row r="770" ht="15.75" customHeight="1"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</row>
    <row r="771" ht="15.75" customHeight="1"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</row>
    <row r="772" ht="15.75" customHeight="1"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</row>
    <row r="773" ht="15.75" customHeight="1"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</row>
    <row r="774" ht="15.75" customHeight="1"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</row>
    <row r="775" ht="15.75" customHeight="1"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</row>
    <row r="776" ht="15.75" customHeight="1"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</row>
    <row r="777" ht="15.75" customHeight="1"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</row>
    <row r="778" ht="15.75" customHeight="1"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</row>
    <row r="779" ht="15.75" customHeight="1"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</row>
    <row r="780" ht="15.75" customHeight="1"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</row>
    <row r="781" ht="15.75" customHeight="1"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</row>
    <row r="782" ht="15.75" customHeight="1"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</row>
    <row r="783" ht="15.75" customHeight="1"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</row>
    <row r="784" ht="15.75" customHeight="1"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</row>
    <row r="785" ht="15.75" customHeight="1"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</row>
    <row r="786" ht="15.75" customHeight="1"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</row>
    <row r="787" ht="15.75" customHeight="1"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</row>
    <row r="788" ht="15.75" customHeight="1"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</row>
    <row r="789" ht="15.75" customHeight="1"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</row>
    <row r="790" ht="15.75" customHeight="1"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</row>
    <row r="791" ht="15.75" customHeight="1"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</row>
    <row r="792" ht="15.75" customHeight="1"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</row>
    <row r="793" ht="15.75" customHeight="1"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</row>
    <row r="794" ht="15.75" customHeight="1"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</row>
    <row r="795" ht="15.75" customHeight="1"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</row>
    <row r="796" ht="15.75" customHeight="1"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</row>
    <row r="797" ht="15.75" customHeight="1"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</row>
    <row r="798" ht="15.75" customHeight="1"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</row>
    <row r="799" ht="15.75" customHeight="1"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</row>
    <row r="800" ht="15.75" customHeight="1"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</row>
    <row r="801" ht="15.75" customHeight="1"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</row>
    <row r="802" ht="15.75" customHeight="1"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</row>
    <row r="803" ht="15.75" customHeight="1"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</row>
    <row r="804" ht="15.75" customHeight="1"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</row>
    <row r="805" ht="15.75" customHeight="1"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</row>
    <row r="806" ht="15.75" customHeight="1"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</row>
    <row r="807" ht="15.75" customHeight="1"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</row>
    <row r="808" ht="15.75" customHeight="1"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</row>
    <row r="809" ht="15.75" customHeight="1"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</row>
    <row r="810" ht="15.75" customHeight="1"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</row>
    <row r="811" ht="15.75" customHeight="1"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</row>
    <row r="812" ht="15.75" customHeight="1"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</row>
    <row r="813" ht="15.75" customHeight="1"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</row>
    <row r="814" ht="15.75" customHeight="1"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</row>
    <row r="815" ht="15.75" customHeight="1"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</row>
    <row r="816" ht="15.75" customHeight="1"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</row>
    <row r="817" ht="15.75" customHeight="1"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</row>
    <row r="818" ht="15.75" customHeight="1"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</row>
    <row r="819" ht="15.75" customHeight="1"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</row>
    <row r="820" ht="15.75" customHeight="1"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</row>
    <row r="821" ht="15.75" customHeight="1"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</row>
    <row r="822" ht="15.75" customHeight="1"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</row>
    <row r="823" ht="15.75" customHeight="1"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</row>
    <row r="824" ht="15.75" customHeight="1"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</row>
    <row r="825" ht="15.75" customHeight="1"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</row>
    <row r="826" ht="15.75" customHeight="1"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</row>
    <row r="827" ht="15.75" customHeight="1"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</row>
    <row r="828" ht="15.75" customHeight="1"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</row>
    <row r="829" ht="15.75" customHeight="1"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</row>
    <row r="830" ht="15.75" customHeight="1"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</row>
    <row r="831" ht="15.75" customHeight="1"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</row>
    <row r="832" ht="15.75" customHeight="1"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</row>
    <row r="833" ht="15.75" customHeight="1"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</row>
    <row r="834" ht="15.75" customHeight="1"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</row>
    <row r="835" ht="15.75" customHeight="1"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</row>
    <row r="836" ht="15.75" customHeight="1"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</row>
    <row r="837" ht="15.75" customHeight="1"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</row>
    <row r="838" ht="15.75" customHeight="1"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</row>
    <row r="839" ht="15.75" customHeight="1"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</row>
    <row r="840" ht="15.75" customHeight="1"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</row>
    <row r="841" ht="15.75" customHeight="1"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</row>
    <row r="842" ht="15.75" customHeight="1"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</row>
    <row r="843" ht="15.75" customHeight="1"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</row>
    <row r="844" ht="15.75" customHeight="1"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</row>
    <row r="845" ht="15.75" customHeight="1"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</row>
    <row r="846" ht="15.75" customHeight="1"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</row>
    <row r="847" ht="15.75" customHeight="1"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</row>
    <row r="848" ht="15.75" customHeight="1"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</row>
    <row r="849" ht="15.75" customHeight="1"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</row>
    <row r="850" ht="15.75" customHeight="1"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</row>
    <row r="851" ht="15.75" customHeight="1"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</row>
    <row r="852" ht="15.75" customHeight="1"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</row>
    <row r="853" ht="15.75" customHeight="1"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</row>
    <row r="854" ht="15.75" customHeight="1"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</row>
    <row r="855" ht="15.75" customHeight="1"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</row>
    <row r="856" ht="15.75" customHeight="1"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</row>
    <row r="857" ht="15.75" customHeight="1"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</row>
    <row r="858" ht="15.75" customHeight="1"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</row>
    <row r="859" ht="15.75" customHeight="1"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</row>
    <row r="860" ht="15.75" customHeight="1"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</row>
    <row r="861" ht="15.75" customHeight="1"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</row>
    <row r="862" ht="15.75" customHeight="1"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</row>
    <row r="863" ht="15.75" customHeight="1"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</row>
    <row r="864" ht="15.75" customHeight="1"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</row>
    <row r="865" ht="15.75" customHeight="1"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</row>
    <row r="866" ht="15.75" customHeight="1"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</row>
    <row r="867" ht="15.75" customHeight="1"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</row>
    <row r="868" ht="15.75" customHeight="1"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</row>
    <row r="869" ht="15.75" customHeight="1"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</row>
    <row r="870" ht="15.75" customHeight="1"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</row>
    <row r="871" ht="15.75" customHeight="1"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</row>
    <row r="872" ht="15.75" customHeight="1"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</row>
    <row r="873" ht="15.75" customHeight="1"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</row>
    <row r="874" ht="15.75" customHeight="1"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</row>
    <row r="875" ht="15.75" customHeight="1"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</row>
    <row r="876" ht="15.75" customHeight="1"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</row>
    <row r="877" ht="15.75" customHeight="1"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</row>
    <row r="878" ht="15.75" customHeight="1"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</row>
    <row r="879" ht="15.75" customHeight="1"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</row>
    <row r="880" ht="15.75" customHeight="1"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</row>
    <row r="881" ht="15.75" customHeight="1"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</row>
    <row r="882" ht="15.75" customHeight="1"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</row>
    <row r="883" ht="15.75" customHeight="1"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</row>
    <row r="884" ht="15.75" customHeight="1"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</row>
    <row r="885" ht="15.75" customHeight="1"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</row>
    <row r="886" ht="15.75" customHeight="1"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</row>
    <row r="887" ht="15.75" customHeight="1"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</row>
    <row r="888" ht="15.75" customHeight="1"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</row>
    <row r="889" ht="15.75" customHeight="1"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</row>
    <row r="890" ht="15.75" customHeight="1"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</row>
    <row r="891" ht="15.75" customHeight="1"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</row>
    <row r="892" ht="15.75" customHeight="1"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</row>
    <row r="893" ht="15.75" customHeight="1"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</row>
    <row r="894" ht="15.75" customHeight="1"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</row>
    <row r="895" ht="15.75" customHeight="1"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</row>
    <row r="896" ht="15.75" customHeight="1"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</row>
    <row r="897" ht="15.75" customHeight="1"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</row>
    <row r="898" ht="15.75" customHeight="1"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</row>
    <row r="899" ht="15.75" customHeight="1"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</row>
    <row r="900" ht="15.75" customHeight="1"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</row>
    <row r="901" ht="15.75" customHeight="1"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</row>
    <row r="902" ht="15.75" customHeight="1"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</row>
    <row r="903" ht="15.75" customHeight="1"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</row>
    <row r="904" ht="15.75" customHeight="1"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</row>
    <row r="905" ht="15.75" customHeight="1"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</row>
    <row r="906" ht="15.75" customHeight="1"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</row>
    <row r="907" ht="15.75" customHeight="1"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</row>
    <row r="908" ht="15.75" customHeight="1"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</row>
    <row r="909" ht="15.75" customHeight="1"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</row>
    <row r="910" ht="15.75" customHeight="1"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</row>
    <row r="911" ht="15.75" customHeight="1"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</row>
    <row r="912" ht="15.75" customHeight="1"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</row>
    <row r="913" ht="15.75" customHeight="1"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</row>
    <row r="914" ht="15.75" customHeight="1"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</row>
    <row r="915" ht="15.75" customHeight="1"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</row>
    <row r="916" ht="15.75" customHeight="1"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</row>
    <row r="917" ht="15.75" customHeight="1"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</row>
    <row r="918" ht="15.75" customHeight="1"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</row>
    <row r="919" ht="15.75" customHeight="1"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</row>
    <row r="920" ht="15.75" customHeight="1"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</row>
    <row r="921" ht="15.75" customHeight="1"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</row>
    <row r="922" ht="15.75" customHeight="1"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</row>
    <row r="923" ht="15.75" customHeight="1"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</row>
    <row r="924" ht="15.75" customHeight="1"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</row>
    <row r="925" ht="15.75" customHeight="1"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</row>
    <row r="926" ht="15.75" customHeight="1"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</row>
    <row r="927" ht="15.75" customHeight="1"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</row>
    <row r="928" ht="15.75" customHeight="1"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</row>
    <row r="929" ht="15.75" customHeight="1"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</row>
    <row r="930" ht="15.75" customHeight="1"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</row>
    <row r="931" ht="15.75" customHeight="1"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</row>
    <row r="932" ht="15.75" customHeight="1"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</row>
    <row r="933" ht="15.75" customHeight="1"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</row>
    <row r="934" ht="15.75" customHeight="1"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</row>
    <row r="935" ht="15.75" customHeight="1"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</row>
    <row r="936" ht="15.75" customHeight="1"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</row>
    <row r="937" ht="15.75" customHeight="1"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</row>
    <row r="938" ht="15.75" customHeight="1"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</row>
    <row r="939" ht="15.75" customHeight="1"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</row>
    <row r="940" ht="15.75" customHeight="1"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</row>
    <row r="941" ht="15.75" customHeight="1"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</row>
    <row r="942" ht="15.75" customHeight="1"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</row>
    <row r="943" ht="15.75" customHeight="1"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</row>
    <row r="944" ht="15.75" customHeight="1"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</row>
    <row r="945" ht="15.75" customHeight="1"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</row>
    <row r="946" ht="15.75" customHeight="1"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</row>
    <row r="947" ht="15.75" customHeight="1"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</row>
    <row r="948" ht="15.75" customHeight="1"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</row>
    <row r="949" ht="15.75" customHeight="1"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</row>
    <row r="950" ht="15.75" customHeight="1"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</row>
    <row r="951" ht="15.75" customHeight="1"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</row>
    <row r="952" ht="15.75" customHeight="1"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</row>
    <row r="953" ht="15.75" customHeight="1"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</row>
    <row r="954" ht="15.75" customHeight="1"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</row>
    <row r="955" ht="15.75" customHeight="1"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</row>
    <row r="956" ht="15.75" customHeight="1"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</row>
    <row r="957" ht="15.75" customHeight="1"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</row>
    <row r="958" ht="15.75" customHeight="1"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</row>
    <row r="959" ht="15.75" customHeight="1"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</row>
    <row r="960" ht="15.75" customHeight="1"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</row>
    <row r="961" ht="15.75" customHeight="1"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</row>
    <row r="962" ht="15.75" customHeight="1"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</row>
    <row r="963" ht="15.75" customHeight="1"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</row>
    <row r="964" ht="15.75" customHeight="1"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</row>
    <row r="965" ht="15.75" customHeight="1"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</row>
    <row r="966" ht="15.75" customHeight="1"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</row>
    <row r="967" ht="15.75" customHeight="1"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</row>
    <row r="968" ht="15.75" customHeight="1"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</row>
    <row r="969" ht="15.75" customHeight="1"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</row>
    <row r="970" ht="15.75" customHeight="1"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</row>
    <row r="971" ht="15.75" customHeight="1"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</row>
    <row r="972" ht="15.75" customHeight="1"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</row>
    <row r="973" ht="15.75" customHeight="1"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</row>
    <row r="974" ht="15.75" customHeight="1"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</row>
    <row r="975" ht="15.75" customHeight="1"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</row>
    <row r="976" ht="15.75" customHeight="1"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</row>
    <row r="977" ht="15.75" customHeight="1"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</row>
    <row r="978" ht="15.75" customHeight="1"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</row>
    <row r="979" ht="15.75" customHeight="1"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</row>
    <row r="980" ht="15.75" customHeight="1"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</row>
    <row r="981" ht="15.75" customHeight="1"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</row>
    <row r="982" ht="15.75" customHeight="1"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</row>
    <row r="983" ht="15.75" customHeight="1"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</row>
    <row r="984" ht="15.75" customHeight="1"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</row>
    <row r="985" ht="15.75" customHeight="1"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</row>
    <row r="986" ht="15.75" customHeight="1"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</row>
    <row r="987" ht="15.75" customHeight="1"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</row>
    <row r="988" ht="15.75" customHeight="1"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</row>
    <row r="989" ht="15.75" customHeight="1"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</row>
    <row r="990" ht="15.75" customHeight="1"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</row>
    <row r="991" ht="15.75" customHeight="1"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</row>
    <row r="992" ht="15.75" customHeight="1"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</row>
    <row r="993" ht="15.75" customHeight="1"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</row>
    <row r="994" ht="15.75" customHeight="1"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</row>
  </sheetData>
  <mergeCells count="59">
    <mergeCell ref="Y8:Z8"/>
    <mergeCell ref="AA8:AB8"/>
    <mergeCell ref="A7:A9"/>
    <mergeCell ref="B7:B9"/>
    <mergeCell ref="C7:C9"/>
    <mergeCell ref="D7:K7"/>
    <mergeCell ref="L7:S7"/>
    <mergeCell ref="T7:T9"/>
    <mergeCell ref="U7:AB7"/>
    <mergeCell ref="BK8:BL8"/>
    <mergeCell ref="BM8:BN8"/>
    <mergeCell ref="AC7:AJ7"/>
    <mergeCell ref="AK7:AK9"/>
    <mergeCell ref="AL7:AS7"/>
    <mergeCell ref="AT7:BA7"/>
    <mergeCell ref="BB7:BB9"/>
    <mergeCell ref="BC7:BJ7"/>
    <mergeCell ref="BU7:BU9"/>
    <mergeCell ref="AG8:AH8"/>
    <mergeCell ref="AI8:AJ8"/>
    <mergeCell ref="AL8:AM8"/>
    <mergeCell ref="AN8:AO8"/>
    <mergeCell ref="AP8:AQ8"/>
    <mergeCell ref="AR8:AS8"/>
    <mergeCell ref="AT8:AU8"/>
    <mergeCell ref="AV8:AW8"/>
    <mergeCell ref="AX8:AY8"/>
    <mergeCell ref="AZ8:BA8"/>
    <mergeCell ref="BC8:BD8"/>
    <mergeCell ref="BE8:BF8"/>
    <mergeCell ref="BG8:BH8"/>
    <mergeCell ref="BI8:BJ8"/>
    <mergeCell ref="CB8:CC8"/>
    <mergeCell ref="CD8:CE8"/>
    <mergeCell ref="CF8:CG8"/>
    <mergeCell ref="CH8:CI8"/>
    <mergeCell ref="CJ8:CK8"/>
    <mergeCell ref="CL8:CM8"/>
    <mergeCell ref="BK7:BT7"/>
    <mergeCell ref="BV7:CC7"/>
    <mergeCell ref="CD7:CM7"/>
    <mergeCell ref="BO8:BP8"/>
    <mergeCell ref="BQ8:BR8"/>
    <mergeCell ref="BS8:BT8"/>
    <mergeCell ref="BV8:BW8"/>
    <mergeCell ref="D8:E8"/>
    <mergeCell ref="F8:G8"/>
    <mergeCell ref="H8:I8"/>
    <mergeCell ref="J8:K8"/>
    <mergeCell ref="L8:M8"/>
    <mergeCell ref="N8:O8"/>
    <mergeCell ref="P8:Q8"/>
    <mergeCell ref="R8:S8"/>
    <mergeCell ref="U8:V8"/>
    <mergeCell ref="W8:X8"/>
    <mergeCell ref="AC8:AD8"/>
    <mergeCell ref="AE8:AF8"/>
    <mergeCell ref="BX8:BY8"/>
    <mergeCell ref="BZ8:CA8"/>
  </mergeCells>
  <printOptions/>
  <pageMargins bottom="0.5" footer="0.0" header="0.0" left="0.0" right="0.0" top="0.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.14"/>
    <col customWidth="1" min="2" max="2" width="36.43"/>
    <col customWidth="1" min="3" max="3" width="5.71"/>
    <col customWidth="1" min="4" max="7" width="5.86"/>
    <col customWidth="1" min="8" max="8" width="4.71"/>
    <col customWidth="1" min="9" max="9" width="5.86"/>
    <col customWidth="1" min="10" max="10" width="4.57"/>
    <col customWidth="1" min="11" max="11" width="4.43"/>
    <col customWidth="1" min="12" max="12" width="5.86"/>
    <col customWidth="1" min="13" max="13" width="6.86"/>
    <col customWidth="1" min="14" max="14" width="5.86"/>
    <col customWidth="1" min="15" max="15" width="5.0"/>
    <col customWidth="1" min="16" max="16" width="4.57"/>
    <col customWidth="1" min="17" max="17" width="6.43"/>
    <col customWidth="1" min="18" max="18" width="5.86"/>
    <col customWidth="1" min="19" max="19" width="6.57"/>
    <col customWidth="1" min="20" max="20" width="7.14"/>
    <col customWidth="1" min="21" max="21" width="5.86"/>
    <col customWidth="1" min="22" max="22" width="4.71"/>
    <col customWidth="1" min="23" max="23" width="5.86"/>
    <col customWidth="1" min="24" max="24" width="5.57"/>
    <col customWidth="1" min="25" max="25" width="4.14"/>
    <col customWidth="1" min="26" max="26" width="5.86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</row>
    <row r="3">
      <c r="A3" s="69"/>
      <c r="B3" s="69"/>
      <c r="D3" s="70"/>
      <c r="E3" s="70"/>
      <c r="F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>
      <c r="A4" s="69"/>
      <c r="B4" s="69"/>
      <c r="D4" s="106" t="s">
        <v>101</v>
      </c>
      <c r="E4" s="70"/>
      <c r="F4" s="70"/>
      <c r="G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ht="13.5" customHeight="1">
      <c r="A5" s="69"/>
      <c r="B5" s="69"/>
      <c r="D5" s="70"/>
      <c r="E5" s="7" t="s">
        <v>3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ht="48.0" customHeight="1">
      <c r="A6" s="107" t="s">
        <v>102</v>
      </c>
      <c r="B6" s="108" t="s">
        <v>5</v>
      </c>
      <c r="C6" s="109" t="s">
        <v>103</v>
      </c>
      <c r="D6" s="9" t="s">
        <v>104</v>
      </c>
      <c r="E6" s="109" t="s">
        <v>105</v>
      </c>
      <c r="F6" s="42" t="s">
        <v>106</v>
      </c>
      <c r="G6" s="43"/>
      <c r="H6" s="43"/>
      <c r="I6" s="43"/>
      <c r="J6" s="44"/>
      <c r="K6" s="42" t="s">
        <v>107</v>
      </c>
      <c r="L6" s="44"/>
      <c r="M6" s="110" t="s">
        <v>108</v>
      </c>
      <c r="N6" s="43"/>
      <c r="O6" s="43"/>
      <c r="P6" s="43"/>
      <c r="Q6" s="44"/>
      <c r="R6" s="110" t="s">
        <v>109</v>
      </c>
      <c r="S6" s="43"/>
      <c r="T6" s="43"/>
      <c r="U6" s="43"/>
      <c r="V6" s="43"/>
      <c r="W6" s="44"/>
      <c r="X6" s="110" t="s">
        <v>110</v>
      </c>
      <c r="Y6" s="44"/>
      <c r="Z6" s="9" t="s">
        <v>111</v>
      </c>
    </row>
    <row r="7" ht="53.25" customHeight="1">
      <c r="A7" s="15"/>
      <c r="B7" s="15"/>
      <c r="C7" s="111"/>
      <c r="D7" s="15"/>
      <c r="E7" s="111"/>
      <c r="F7" s="112" t="s">
        <v>112</v>
      </c>
      <c r="G7" s="112" t="s">
        <v>113</v>
      </c>
      <c r="H7" s="112" t="s">
        <v>114</v>
      </c>
      <c r="I7" s="112" t="s">
        <v>115</v>
      </c>
      <c r="J7" s="112" t="s">
        <v>116</v>
      </c>
      <c r="K7" s="112" t="s">
        <v>117</v>
      </c>
      <c r="L7" s="112" t="s">
        <v>8</v>
      </c>
      <c r="M7" s="113" t="s">
        <v>118</v>
      </c>
      <c r="N7" s="16" t="s">
        <v>113</v>
      </c>
      <c r="O7" s="113" t="s">
        <v>115</v>
      </c>
      <c r="P7" s="16" t="s">
        <v>116</v>
      </c>
      <c r="Q7" s="113" t="s">
        <v>119</v>
      </c>
      <c r="R7" s="16" t="s">
        <v>8</v>
      </c>
      <c r="S7" s="113" t="s">
        <v>120</v>
      </c>
      <c r="T7" s="112" t="s">
        <v>121</v>
      </c>
      <c r="U7" s="114" t="s">
        <v>122</v>
      </c>
      <c r="V7" s="112" t="s">
        <v>123</v>
      </c>
      <c r="W7" s="114" t="s">
        <v>124</v>
      </c>
      <c r="X7" s="16" t="s">
        <v>125</v>
      </c>
      <c r="Y7" s="16" t="s">
        <v>126</v>
      </c>
      <c r="Z7" s="15"/>
    </row>
    <row r="8" ht="15.75" customHeight="1">
      <c r="A8" s="115">
        <v>1.0</v>
      </c>
      <c r="B8" s="116" t="s">
        <v>127</v>
      </c>
      <c r="C8" s="117">
        <v>6.0</v>
      </c>
      <c r="D8" s="118">
        <v>153.0</v>
      </c>
      <c r="E8" s="119">
        <f>F8+H8</f>
        <v>183</v>
      </c>
      <c r="F8" s="118">
        <v>183.0</v>
      </c>
      <c r="G8" s="120"/>
      <c r="H8" s="120"/>
      <c r="I8" s="121"/>
      <c r="J8" s="119">
        <f>E8+G8-I8-L8</f>
        <v>0</v>
      </c>
      <c r="K8" s="118">
        <v>5.0</v>
      </c>
      <c r="L8" s="118">
        <v>183.0</v>
      </c>
      <c r="M8" s="120"/>
      <c r="N8" s="120"/>
      <c r="O8" s="120"/>
      <c r="P8" s="122">
        <f t="shared" ref="P8:P11" si="1">L8+M8+N8-O8-R8</f>
        <v>0</v>
      </c>
      <c r="Q8" s="122">
        <f t="shared" ref="Q8:Q11" si="2">R8-L8</f>
        <v>0</v>
      </c>
      <c r="R8" s="118">
        <v>183.0</v>
      </c>
      <c r="S8" s="121"/>
      <c r="T8" s="118">
        <v>83.0</v>
      </c>
      <c r="U8" s="118">
        <v>2.0</v>
      </c>
      <c r="V8" s="118">
        <v>1.0</v>
      </c>
      <c r="W8" s="120"/>
      <c r="X8" s="122">
        <f t="shared" ref="X8:X11" si="3">J8+P8</f>
        <v>0</v>
      </c>
      <c r="Y8" s="123">
        <f t="shared" ref="Y8:Y97" si="4">X8*100/R8</f>
        <v>0</v>
      </c>
      <c r="Z8" s="124" t="str">
        <f t="shared" ref="Z8:Z97" si="5">IF(OR(J8&lt;0,P8&lt;0),"Sai","Đúng")</f>
        <v>Đúng</v>
      </c>
    </row>
    <row r="9" ht="15.0" customHeight="1">
      <c r="A9" s="14"/>
      <c r="B9" s="14"/>
      <c r="C9" s="117">
        <v>7.0</v>
      </c>
      <c r="D9" s="118">
        <v>88.0</v>
      </c>
      <c r="E9" s="119">
        <f t="shared" ref="E9:E11" si="6">D8+H9-H8</f>
        <v>153</v>
      </c>
      <c r="F9" s="118">
        <v>1.0</v>
      </c>
      <c r="G9" s="120"/>
      <c r="H9" s="120"/>
      <c r="I9" s="121"/>
      <c r="J9" s="119">
        <f t="shared" ref="J9:J11" si="7">E9+F9+G9-I9-L9</f>
        <v>0</v>
      </c>
      <c r="K9" s="118">
        <v>4.0</v>
      </c>
      <c r="L9" s="118">
        <v>154.0</v>
      </c>
      <c r="M9" s="125">
        <v>1.0</v>
      </c>
      <c r="N9" s="120"/>
      <c r="O9" s="120"/>
      <c r="P9" s="122">
        <f t="shared" si="1"/>
        <v>0</v>
      </c>
      <c r="Q9" s="122">
        <f t="shared" si="2"/>
        <v>1</v>
      </c>
      <c r="R9" s="118">
        <v>155.0</v>
      </c>
      <c r="S9" s="121"/>
      <c r="T9" s="118">
        <v>82.0</v>
      </c>
      <c r="U9" s="118">
        <v>1.0</v>
      </c>
      <c r="V9" s="121"/>
      <c r="W9" s="120"/>
      <c r="X9" s="122">
        <f t="shared" si="3"/>
        <v>0</v>
      </c>
      <c r="Y9" s="123">
        <f t="shared" si="4"/>
        <v>0</v>
      </c>
      <c r="Z9" s="124" t="str">
        <f t="shared" si="5"/>
        <v>Đúng</v>
      </c>
    </row>
    <row r="10" ht="15.0" customHeight="1">
      <c r="A10" s="14"/>
      <c r="B10" s="14"/>
      <c r="C10" s="117">
        <v>8.0</v>
      </c>
      <c r="D10" s="118">
        <v>168.0</v>
      </c>
      <c r="E10" s="119">
        <f t="shared" si="6"/>
        <v>88</v>
      </c>
      <c r="F10" s="118">
        <v>2.0</v>
      </c>
      <c r="G10" s="120"/>
      <c r="H10" s="120"/>
      <c r="I10" s="118">
        <v>1.0</v>
      </c>
      <c r="J10" s="119">
        <f t="shared" si="7"/>
        <v>0</v>
      </c>
      <c r="K10" s="118">
        <v>2.0</v>
      </c>
      <c r="L10" s="118">
        <v>89.0</v>
      </c>
      <c r="M10" s="120"/>
      <c r="N10" s="120"/>
      <c r="O10" s="120"/>
      <c r="P10" s="122">
        <f t="shared" si="1"/>
        <v>0</v>
      </c>
      <c r="Q10" s="122">
        <f t="shared" si="2"/>
        <v>0</v>
      </c>
      <c r="R10" s="118">
        <v>89.0</v>
      </c>
      <c r="S10" s="121"/>
      <c r="T10" s="118">
        <v>42.0</v>
      </c>
      <c r="U10" s="121"/>
      <c r="V10" s="121"/>
      <c r="W10" s="120"/>
      <c r="X10" s="122">
        <f t="shared" si="3"/>
        <v>0</v>
      </c>
      <c r="Y10" s="123">
        <f t="shared" si="4"/>
        <v>0</v>
      </c>
      <c r="Z10" s="124" t="str">
        <f t="shared" si="5"/>
        <v>Đúng</v>
      </c>
    </row>
    <row r="11" ht="15.0" customHeight="1">
      <c r="A11" s="14"/>
      <c r="B11" s="14"/>
      <c r="C11" s="117">
        <v>9.0</v>
      </c>
      <c r="D11" s="118">
        <v>134.0</v>
      </c>
      <c r="E11" s="119">
        <f t="shared" si="6"/>
        <v>168</v>
      </c>
      <c r="F11" s="118">
        <v>1.0</v>
      </c>
      <c r="G11" s="120"/>
      <c r="H11" s="120"/>
      <c r="I11" s="118">
        <v>3.0</v>
      </c>
      <c r="J11" s="119">
        <f t="shared" si="7"/>
        <v>0</v>
      </c>
      <c r="K11" s="118">
        <v>4.0</v>
      </c>
      <c r="L11" s="118">
        <v>166.0</v>
      </c>
      <c r="M11" s="120"/>
      <c r="N11" s="120"/>
      <c r="O11" s="120"/>
      <c r="P11" s="122">
        <f t="shared" si="1"/>
        <v>0</v>
      </c>
      <c r="Q11" s="122">
        <f t="shared" si="2"/>
        <v>0</v>
      </c>
      <c r="R11" s="118">
        <v>166.0</v>
      </c>
      <c r="S11" s="121"/>
      <c r="T11" s="118">
        <v>78.0</v>
      </c>
      <c r="U11" s="121"/>
      <c r="V11" s="121"/>
      <c r="W11" s="120"/>
      <c r="X11" s="122">
        <f t="shared" si="3"/>
        <v>0</v>
      </c>
      <c r="Y11" s="123">
        <f t="shared" si="4"/>
        <v>0</v>
      </c>
      <c r="Z11" s="124" t="str">
        <f t="shared" si="5"/>
        <v>Đúng</v>
      </c>
    </row>
    <row r="12" ht="15.0" customHeight="1">
      <c r="A12" s="15"/>
      <c r="B12" s="15"/>
      <c r="C12" s="126" t="s">
        <v>128</v>
      </c>
      <c r="D12" s="127">
        <f t="shared" ref="D12:X12" si="8">SUM(D8:D11)</f>
        <v>543</v>
      </c>
      <c r="E12" s="127">
        <f t="shared" si="8"/>
        <v>592</v>
      </c>
      <c r="F12" s="127">
        <f t="shared" si="8"/>
        <v>187</v>
      </c>
      <c r="G12" s="127">
        <f t="shared" si="8"/>
        <v>0</v>
      </c>
      <c r="H12" s="127">
        <f t="shared" si="8"/>
        <v>0</v>
      </c>
      <c r="I12" s="127">
        <f t="shared" si="8"/>
        <v>4</v>
      </c>
      <c r="J12" s="127">
        <f t="shared" si="8"/>
        <v>0</v>
      </c>
      <c r="K12" s="127">
        <f t="shared" si="8"/>
        <v>15</v>
      </c>
      <c r="L12" s="127">
        <f t="shared" si="8"/>
        <v>592</v>
      </c>
      <c r="M12" s="127">
        <f t="shared" si="8"/>
        <v>1</v>
      </c>
      <c r="N12" s="127">
        <f t="shared" si="8"/>
        <v>0</v>
      </c>
      <c r="O12" s="127">
        <f t="shared" si="8"/>
        <v>0</v>
      </c>
      <c r="P12" s="127">
        <f t="shared" si="8"/>
        <v>0</v>
      </c>
      <c r="Q12" s="127">
        <f t="shared" si="8"/>
        <v>1</v>
      </c>
      <c r="R12" s="127">
        <f t="shared" si="8"/>
        <v>593</v>
      </c>
      <c r="S12" s="127">
        <f t="shared" si="8"/>
        <v>0</v>
      </c>
      <c r="T12" s="127">
        <f t="shared" si="8"/>
        <v>285</v>
      </c>
      <c r="U12" s="127">
        <f t="shared" si="8"/>
        <v>3</v>
      </c>
      <c r="V12" s="127">
        <f t="shared" si="8"/>
        <v>1</v>
      </c>
      <c r="W12" s="127">
        <f t="shared" si="8"/>
        <v>0</v>
      </c>
      <c r="X12" s="127">
        <f t="shared" si="8"/>
        <v>0</v>
      </c>
      <c r="Y12" s="128">
        <f t="shared" si="4"/>
        <v>0</v>
      </c>
      <c r="Z12" s="124" t="str">
        <f t="shared" si="5"/>
        <v>Đúng</v>
      </c>
    </row>
    <row r="13" ht="15.0" customHeight="1">
      <c r="A13" s="129">
        <v>2.0</v>
      </c>
      <c r="B13" s="130" t="s">
        <v>129</v>
      </c>
      <c r="C13" s="117">
        <v>6.0</v>
      </c>
      <c r="D13" s="121"/>
      <c r="E13" s="119">
        <f>F13+H13</f>
        <v>0</v>
      </c>
      <c r="F13" s="121"/>
      <c r="G13" s="120"/>
      <c r="H13" s="120"/>
      <c r="I13" s="121"/>
      <c r="J13" s="119">
        <f>E13+G13-I13-L13</f>
        <v>0</v>
      </c>
      <c r="K13" s="121"/>
      <c r="L13" s="121"/>
      <c r="M13" s="120"/>
      <c r="N13" s="120"/>
      <c r="O13" s="120"/>
      <c r="P13" s="122">
        <f t="shared" ref="P13:P16" si="9">L13+M13+N13-O13-R13</f>
        <v>0</v>
      </c>
      <c r="Q13" s="122">
        <f t="shared" ref="Q13:Q16" si="10">R13-L13</f>
        <v>0</v>
      </c>
      <c r="R13" s="121"/>
      <c r="S13" s="121"/>
      <c r="T13" s="121"/>
      <c r="U13" s="121"/>
      <c r="V13" s="121"/>
      <c r="W13" s="120"/>
      <c r="X13" s="122">
        <f t="shared" ref="X13:X16" si="11">J13+P13</f>
        <v>0</v>
      </c>
      <c r="Y13" s="123" t="str">
        <f t="shared" si="4"/>
        <v>#DIV/0!</v>
      </c>
      <c r="Z13" s="124" t="str">
        <f t="shared" si="5"/>
        <v>Đúng</v>
      </c>
    </row>
    <row r="14">
      <c r="A14" s="14"/>
      <c r="B14" s="14"/>
      <c r="C14" s="117">
        <v>7.0</v>
      </c>
      <c r="D14" s="121"/>
      <c r="E14" s="119">
        <f t="shared" ref="E14:E16" si="12">D13+H14-H13</f>
        <v>0</v>
      </c>
      <c r="F14" s="121"/>
      <c r="G14" s="120"/>
      <c r="H14" s="120"/>
      <c r="I14" s="121"/>
      <c r="J14" s="119">
        <f t="shared" ref="J14:J16" si="13">E14+F14+G14-I14-L14</f>
        <v>0</v>
      </c>
      <c r="K14" s="121"/>
      <c r="L14" s="121"/>
      <c r="M14" s="120"/>
      <c r="N14" s="120"/>
      <c r="O14" s="120"/>
      <c r="P14" s="122">
        <f t="shared" si="9"/>
        <v>0</v>
      </c>
      <c r="Q14" s="122">
        <f t="shared" si="10"/>
        <v>0</v>
      </c>
      <c r="R14" s="121"/>
      <c r="S14" s="121"/>
      <c r="T14" s="121"/>
      <c r="U14" s="121"/>
      <c r="V14" s="121"/>
      <c r="W14" s="120"/>
      <c r="X14" s="122">
        <f t="shared" si="11"/>
        <v>0</v>
      </c>
      <c r="Y14" s="123" t="str">
        <f t="shared" si="4"/>
        <v>#DIV/0!</v>
      </c>
      <c r="Z14" s="124" t="str">
        <f t="shared" si="5"/>
        <v>Đúng</v>
      </c>
    </row>
    <row r="15">
      <c r="A15" s="14"/>
      <c r="B15" s="14"/>
      <c r="C15" s="117">
        <v>8.0</v>
      </c>
      <c r="D15" s="121"/>
      <c r="E15" s="119">
        <f t="shared" si="12"/>
        <v>0</v>
      </c>
      <c r="F15" s="121"/>
      <c r="G15" s="120"/>
      <c r="H15" s="120"/>
      <c r="I15" s="121"/>
      <c r="J15" s="119">
        <f t="shared" si="13"/>
        <v>0</v>
      </c>
      <c r="K15" s="121"/>
      <c r="L15" s="121"/>
      <c r="M15" s="120"/>
      <c r="N15" s="120"/>
      <c r="O15" s="120"/>
      <c r="P15" s="122">
        <f t="shared" si="9"/>
        <v>0</v>
      </c>
      <c r="Q15" s="122">
        <f t="shared" si="10"/>
        <v>0</v>
      </c>
      <c r="R15" s="121"/>
      <c r="S15" s="121"/>
      <c r="T15" s="121"/>
      <c r="U15" s="121"/>
      <c r="V15" s="121"/>
      <c r="W15" s="120"/>
      <c r="X15" s="122">
        <f t="shared" si="11"/>
        <v>0</v>
      </c>
      <c r="Y15" s="123" t="str">
        <f t="shared" si="4"/>
        <v>#DIV/0!</v>
      </c>
      <c r="Z15" s="124" t="str">
        <f t="shared" si="5"/>
        <v>Đúng</v>
      </c>
    </row>
    <row r="16">
      <c r="A16" s="14"/>
      <c r="B16" s="14"/>
      <c r="C16" s="117">
        <v>9.0</v>
      </c>
      <c r="D16" s="121"/>
      <c r="E16" s="119">
        <f t="shared" si="12"/>
        <v>0</v>
      </c>
      <c r="F16" s="121"/>
      <c r="G16" s="120"/>
      <c r="H16" s="120"/>
      <c r="I16" s="121"/>
      <c r="J16" s="119">
        <f t="shared" si="13"/>
        <v>0</v>
      </c>
      <c r="K16" s="121"/>
      <c r="L16" s="121"/>
      <c r="M16" s="120"/>
      <c r="N16" s="120"/>
      <c r="O16" s="120"/>
      <c r="P16" s="122">
        <f t="shared" si="9"/>
        <v>0</v>
      </c>
      <c r="Q16" s="122">
        <f t="shared" si="10"/>
        <v>0</v>
      </c>
      <c r="R16" s="121"/>
      <c r="S16" s="121"/>
      <c r="T16" s="121"/>
      <c r="U16" s="121"/>
      <c r="V16" s="121"/>
      <c r="W16" s="120"/>
      <c r="X16" s="122">
        <f t="shared" si="11"/>
        <v>0</v>
      </c>
      <c r="Y16" s="123" t="str">
        <f t="shared" si="4"/>
        <v>#DIV/0!</v>
      </c>
      <c r="Z16" s="124" t="str">
        <f t="shared" si="5"/>
        <v>Đúng</v>
      </c>
    </row>
    <row r="17">
      <c r="A17" s="15"/>
      <c r="B17" s="15"/>
      <c r="C17" s="126" t="s">
        <v>128</v>
      </c>
      <c r="D17" s="127">
        <f t="shared" ref="D17:X17" si="14">SUM(D13:D16)</f>
        <v>0</v>
      </c>
      <c r="E17" s="127">
        <f t="shared" si="14"/>
        <v>0</v>
      </c>
      <c r="F17" s="127">
        <f t="shared" si="14"/>
        <v>0</v>
      </c>
      <c r="G17" s="127">
        <f t="shared" si="14"/>
        <v>0</v>
      </c>
      <c r="H17" s="127">
        <f t="shared" si="14"/>
        <v>0</v>
      </c>
      <c r="I17" s="127">
        <f t="shared" si="14"/>
        <v>0</v>
      </c>
      <c r="J17" s="127">
        <f t="shared" si="14"/>
        <v>0</v>
      </c>
      <c r="K17" s="127">
        <f t="shared" si="14"/>
        <v>0</v>
      </c>
      <c r="L17" s="127">
        <f t="shared" si="14"/>
        <v>0</v>
      </c>
      <c r="M17" s="127">
        <f t="shared" si="14"/>
        <v>0</v>
      </c>
      <c r="N17" s="127">
        <f t="shared" si="14"/>
        <v>0</v>
      </c>
      <c r="O17" s="127">
        <f t="shared" si="14"/>
        <v>0</v>
      </c>
      <c r="P17" s="127">
        <f t="shared" si="14"/>
        <v>0</v>
      </c>
      <c r="Q17" s="127">
        <f t="shared" si="14"/>
        <v>0</v>
      </c>
      <c r="R17" s="127">
        <f t="shared" si="14"/>
        <v>0</v>
      </c>
      <c r="S17" s="127">
        <f t="shared" si="14"/>
        <v>0</v>
      </c>
      <c r="T17" s="127">
        <f t="shared" si="14"/>
        <v>0</v>
      </c>
      <c r="U17" s="127">
        <f t="shared" si="14"/>
        <v>0</v>
      </c>
      <c r="V17" s="127">
        <f t="shared" si="14"/>
        <v>0</v>
      </c>
      <c r="W17" s="127">
        <f t="shared" si="14"/>
        <v>0</v>
      </c>
      <c r="X17" s="127">
        <f t="shared" si="14"/>
        <v>0</v>
      </c>
      <c r="Y17" s="131" t="str">
        <f t="shared" si="4"/>
        <v>#DIV/0!</v>
      </c>
      <c r="Z17" s="124" t="str">
        <f t="shared" si="5"/>
        <v>Đúng</v>
      </c>
    </row>
    <row r="18" ht="15.0" customHeight="1">
      <c r="A18" s="132">
        <v>3.0</v>
      </c>
      <c r="B18" s="133" t="s">
        <v>130</v>
      </c>
      <c r="C18" s="117">
        <v>6.0</v>
      </c>
      <c r="D18" s="118">
        <v>145.0</v>
      </c>
      <c r="E18" s="119">
        <f>F18+H18</f>
        <v>163</v>
      </c>
      <c r="F18" s="118">
        <v>163.0</v>
      </c>
      <c r="G18" s="120"/>
      <c r="H18" s="120"/>
      <c r="I18" s="121"/>
      <c r="J18" s="119">
        <f>E18+G18-I18-L18</f>
        <v>0</v>
      </c>
      <c r="K18" s="118">
        <v>4.0</v>
      </c>
      <c r="L18" s="118">
        <v>163.0</v>
      </c>
      <c r="M18" s="120"/>
      <c r="N18" s="120"/>
      <c r="O18" s="120"/>
      <c r="P18" s="122">
        <f t="shared" ref="P18:P21" si="15">L18+M18+N18-O18-R18</f>
        <v>0</v>
      </c>
      <c r="Q18" s="122">
        <f t="shared" ref="Q18:Q21" si="16">R18-L18</f>
        <v>0</v>
      </c>
      <c r="R18" s="118">
        <v>163.0</v>
      </c>
      <c r="S18" s="118">
        <v>0.0</v>
      </c>
      <c r="T18" s="118">
        <v>83.0</v>
      </c>
      <c r="U18" s="118">
        <v>1.0</v>
      </c>
      <c r="V18" s="121"/>
      <c r="W18" s="120"/>
      <c r="X18" s="122">
        <f t="shared" ref="X18:X21" si="17">J18+P18</f>
        <v>0</v>
      </c>
      <c r="Y18" s="123">
        <f t="shared" si="4"/>
        <v>0</v>
      </c>
      <c r="Z18" s="124" t="str">
        <f t="shared" si="5"/>
        <v>Đúng</v>
      </c>
    </row>
    <row r="19">
      <c r="A19" s="14"/>
      <c r="B19" s="14"/>
      <c r="C19" s="117">
        <v>7.0</v>
      </c>
      <c r="D19" s="118">
        <v>123.0</v>
      </c>
      <c r="E19" s="119">
        <f t="shared" ref="E19:E21" si="18">D18+H19-H18</f>
        <v>145</v>
      </c>
      <c r="F19" s="118">
        <v>4.0</v>
      </c>
      <c r="G19" s="120"/>
      <c r="H19" s="120"/>
      <c r="I19" s="118">
        <v>2.0</v>
      </c>
      <c r="J19" s="119">
        <f t="shared" ref="J19:J21" si="19">E19+F19+G19-I19-L19</f>
        <v>0</v>
      </c>
      <c r="K19" s="118">
        <v>4.0</v>
      </c>
      <c r="L19" s="118">
        <v>147.0</v>
      </c>
      <c r="M19" s="120"/>
      <c r="N19" s="120"/>
      <c r="O19" s="125">
        <v>1.0</v>
      </c>
      <c r="P19" s="122">
        <f t="shared" si="15"/>
        <v>0</v>
      </c>
      <c r="Q19" s="122">
        <f t="shared" si="16"/>
        <v>-1</v>
      </c>
      <c r="R19" s="118">
        <v>146.0</v>
      </c>
      <c r="S19" s="118">
        <v>0.0</v>
      </c>
      <c r="T19" s="118">
        <v>57.0</v>
      </c>
      <c r="U19" s="118">
        <v>3.0</v>
      </c>
      <c r="V19" s="121"/>
      <c r="W19" s="120"/>
      <c r="X19" s="122">
        <f t="shared" si="17"/>
        <v>0</v>
      </c>
      <c r="Y19" s="123">
        <f t="shared" si="4"/>
        <v>0</v>
      </c>
      <c r="Z19" s="124" t="str">
        <f t="shared" si="5"/>
        <v>Đúng</v>
      </c>
    </row>
    <row r="20">
      <c r="A20" s="14"/>
      <c r="B20" s="14"/>
      <c r="C20" s="117">
        <v>8.0</v>
      </c>
      <c r="D20" s="118">
        <v>178.0</v>
      </c>
      <c r="E20" s="119">
        <f t="shared" si="18"/>
        <v>123</v>
      </c>
      <c r="F20" s="121"/>
      <c r="G20" s="120"/>
      <c r="H20" s="120"/>
      <c r="I20" s="118">
        <v>2.0</v>
      </c>
      <c r="J20" s="119">
        <f t="shared" si="19"/>
        <v>1</v>
      </c>
      <c r="K20" s="118">
        <v>3.0</v>
      </c>
      <c r="L20" s="118">
        <v>120.0</v>
      </c>
      <c r="M20" s="120"/>
      <c r="N20" s="120"/>
      <c r="O20" s="125">
        <v>1.0</v>
      </c>
      <c r="P20" s="122">
        <f t="shared" si="15"/>
        <v>0</v>
      </c>
      <c r="Q20" s="122">
        <f t="shared" si="16"/>
        <v>-1</v>
      </c>
      <c r="R20" s="118">
        <v>119.0</v>
      </c>
      <c r="S20" s="118">
        <v>0.0</v>
      </c>
      <c r="T20" s="118">
        <v>62.0</v>
      </c>
      <c r="U20" s="118">
        <v>3.0</v>
      </c>
      <c r="V20" s="121"/>
      <c r="W20" s="120"/>
      <c r="X20" s="122">
        <f t="shared" si="17"/>
        <v>1</v>
      </c>
      <c r="Y20" s="123">
        <f t="shared" si="4"/>
        <v>0.8403361345</v>
      </c>
      <c r="Z20" s="124" t="str">
        <f t="shared" si="5"/>
        <v>Đúng</v>
      </c>
    </row>
    <row r="21" ht="15.75" customHeight="1">
      <c r="A21" s="14"/>
      <c r="B21" s="14"/>
      <c r="C21" s="117">
        <v>9.0</v>
      </c>
      <c r="D21" s="118">
        <v>145.0</v>
      </c>
      <c r="E21" s="119">
        <f t="shared" si="18"/>
        <v>178</v>
      </c>
      <c r="F21" s="118">
        <v>4.0</v>
      </c>
      <c r="G21" s="120"/>
      <c r="H21" s="120"/>
      <c r="I21" s="118">
        <v>2.0</v>
      </c>
      <c r="J21" s="119">
        <f t="shared" si="19"/>
        <v>0</v>
      </c>
      <c r="K21" s="118">
        <v>5.0</v>
      </c>
      <c r="L21" s="118">
        <v>180.0</v>
      </c>
      <c r="M21" s="125">
        <v>1.0</v>
      </c>
      <c r="N21" s="120"/>
      <c r="O21" s="125">
        <v>1.0</v>
      </c>
      <c r="P21" s="122">
        <f t="shared" si="15"/>
        <v>0</v>
      </c>
      <c r="Q21" s="122">
        <f t="shared" si="16"/>
        <v>0</v>
      </c>
      <c r="R21" s="118">
        <v>180.0</v>
      </c>
      <c r="S21" s="118">
        <v>0.0</v>
      </c>
      <c r="T21" s="118">
        <v>80.0</v>
      </c>
      <c r="U21" s="118">
        <v>1.0</v>
      </c>
      <c r="V21" s="118">
        <v>1.0</v>
      </c>
      <c r="W21" s="125">
        <v>0.0</v>
      </c>
      <c r="X21" s="122">
        <f t="shared" si="17"/>
        <v>0</v>
      </c>
      <c r="Y21" s="123">
        <f t="shared" si="4"/>
        <v>0</v>
      </c>
      <c r="Z21" s="124" t="str">
        <f t="shared" si="5"/>
        <v>Đúng</v>
      </c>
    </row>
    <row r="22" ht="15.75" customHeight="1">
      <c r="A22" s="15"/>
      <c r="B22" s="15"/>
      <c r="C22" s="126" t="s">
        <v>128</v>
      </c>
      <c r="D22" s="127">
        <f t="shared" ref="D22:X22" si="20">SUM(D18:D21)</f>
        <v>591</v>
      </c>
      <c r="E22" s="127">
        <f t="shared" si="20"/>
        <v>609</v>
      </c>
      <c r="F22" s="127">
        <f t="shared" si="20"/>
        <v>171</v>
      </c>
      <c r="G22" s="127">
        <f t="shared" si="20"/>
        <v>0</v>
      </c>
      <c r="H22" s="127">
        <f t="shared" si="20"/>
        <v>0</v>
      </c>
      <c r="I22" s="127">
        <f t="shared" si="20"/>
        <v>6</v>
      </c>
      <c r="J22" s="127">
        <f t="shared" si="20"/>
        <v>1</v>
      </c>
      <c r="K22" s="127">
        <f t="shared" si="20"/>
        <v>16</v>
      </c>
      <c r="L22" s="127">
        <f t="shared" si="20"/>
        <v>610</v>
      </c>
      <c r="M22" s="127">
        <f t="shared" si="20"/>
        <v>1</v>
      </c>
      <c r="N22" s="127">
        <f t="shared" si="20"/>
        <v>0</v>
      </c>
      <c r="O22" s="127">
        <f t="shared" si="20"/>
        <v>3</v>
      </c>
      <c r="P22" s="127">
        <f t="shared" si="20"/>
        <v>0</v>
      </c>
      <c r="Q22" s="127">
        <f t="shared" si="20"/>
        <v>-2</v>
      </c>
      <c r="R22" s="127">
        <f t="shared" si="20"/>
        <v>608</v>
      </c>
      <c r="S22" s="127">
        <f t="shared" si="20"/>
        <v>0</v>
      </c>
      <c r="T22" s="127">
        <f t="shared" si="20"/>
        <v>282</v>
      </c>
      <c r="U22" s="127">
        <f t="shared" si="20"/>
        <v>8</v>
      </c>
      <c r="V22" s="127">
        <f t="shared" si="20"/>
        <v>1</v>
      </c>
      <c r="W22" s="127">
        <f t="shared" si="20"/>
        <v>0</v>
      </c>
      <c r="X22" s="127">
        <f t="shared" si="20"/>
        <v>1</v>
      </c>
      <c r="Y22" s="131">
        <f t="shared" si="4"/>
        <v>0.1644736842</v>
      </c>
      <c r="Z22" s="124" t="str">
        <f t="shared" si="5"/>
        <v>Đúng</v>
      </c>
    </row>
    <row r="23" ht="15.75" customHeight="1">
      <c r="A23" s="134">
        <v>4.0</v>
      </c>
      <c r="B23" s="135" t="s">
        <v>131</v>
      </c>
      <c r="C23" s="117">
        <v>6.0</v>
      </c>
      <c r="D23" s="136">
        <v>197.0</v>
      </c>
      <c r="E23" s="119">
        <f>F23+H23</f>
        <v>205</v>
      </c>
      <c r="F23" s="136">
        <v>204.0</v>
      </c>
      <c r="G23" s="137">
        <v>0.0</v>
      </c>
      <c r="H23" s="137">
        <v>1.0</v>
      </c>
      <c r="I23" s="137">
        <v>0.0</v>
      </c>
      <c r="J23" s="119">
        <f>E23+G23-I23-L23</f>
        <v>0</v>
      </c>
      <c r="K23" s="136">
        <v>5.0</v>
      </c>
      <c r="L23" s="137">
        <v>205.0</v>
      </c>
      <c r="M23" s="137">
        <v>1.0</v>
      </c>
      <c r="N23" s="137">
        <v>0.0</v>
      </c>
      <c r="O23" s="137">
        <v>0.0</v>
      </c>
      <c r="P23" s="122">
        <f t="shared" ref="P23:P26" si="21">L23+M23+N23-O23-R23</f>
        <v>1</v>
      </c>
      <c r="Q23" s="122">
        <f t="shared" ref="Q23:Q26" si="22">R23-L23</f>
        <v>0</v>
      </c>
      <c r="R23" s="136">
        <v>205.0</v>
      </c>
      <c r="S23" s="137">
        <v>0.0</v>
      </c>
      <c r="T23" s="138">
        <v>104.0</v>
      </c>
      <c r="U23" s="138">
        <v>0.0</v>
      </c>
      <c r="V23" s="138">
        <v>0.0</v>
      </c>
      <c r="W23" s="137">
        <v>0.0</v>
      </c>
      <c r="X23" s="122">
        <f t="shared" ref="X23:X26" si="23">J23+P23</f>
        <v>1</v>
      </c>
      <c r="Y23" s="123">
        <f t="shared" si="4"/>
        <v>0.487804878</v>
      </c>
      <c r="Z23" s="124" t="str">
        <f t="shared" si="5"/>
        <v>Đúng</v>
      </c>
    </row>
    <row r="24" ht="15.75" customHeight="1">
      <c r="A24" s="14"/>
      <c r="B24" s="14"/>
      <c r="C24" s="117">
        <v>7.0</v>
      </c>
      <c r="D24" s="139">
        <v>132.0</v>
      </c>
      <c r="E24" s="119">
        <f t="shared" ref="E24:E26" si="24">D23+H24-H23</f>
        <v>198</v>
      </c>
      <c r="F24" s="139">
        <v>1.0</v>
      </c>
      <c r="G24" s="140">
        <v>0.0</v>
      </c>
      <c r="H24" s="140">
        <v>2.0</v>
      </c>
      <c r="I24" s="141"/>
      <c r="J24" s="119">
        <f t="shared" ref="J24:J26" si="25">E24+F24+G24-I24-L24</f>
        <v>0</v>
      </c>
      <c r="K24" s="139">
        <v>5.0</v>
      </c>
      <c r="L24" s="140">
        <v>199.0</v>
      </c>
      <c r="M24" s="140">
        <v>1.0</v>
      </c>
      <c r="N24" s="140">
        <v>0.0</v>
      </c>
      <c r="O24" s="140">
        <v>0.0</v>
      </c>
      <c r="P24" s="122">
        <f t="shared" si="21"/>
        <v>2</v>
      </c>
      <c r="Q24" s="122">
        <f t="shared" si="22"/>
        <v>-1</v>
      </c>
      <c r="R24" s="139">
        <v>198.0</v>
      </c>
      <c r="S24" s="140">
        <v>0.0</v>
      </c>
      <c r="T24" s="142">
        <v>100.0</v>
      </c>
      <c r="U24" s="142">
        <v>0.0</v>
      </c>
      <c r="V24" s="142">
        <v>1.0</v>
      </c>
      <c r="W24" s="140">
        <v>0.0</v>
      </c>
      <c r="X24" s="122">
        <f t="shared" si="23"/>
        <v>2</v>
      </c>
      <c r="Y24" s="123">
        <f t="shared" si="4"/>
        <v>1.01010101</v>
      </c>
      <c r="Z24" s="124" t="str">
        <f t="shared" si="5"/>
        <v>Đúng</v>
      </c>
    </row>
    <row r="25" ht="15.75" customHeight="1">
      <c r="A25" s="14"/>
      <c r="B25" s="14"/>
      <c r="C25" s="117">
        <v>8.0</v>
      </c>
      <c r="D25" s="139">
        <v>164.0</v>
      </c>
      <c r="E25" s="119">
        <f t="shared" si="24"/>
        <v>130</v>
      </c>
      <c r="F25" s="139">
        <v>1.0</v>
      </c>
      <c r="G25" s="140">
        <v>0.0</v>
      </c>
      <c r="H25" s="140">
        <v>0.0</v>
      </c>
      <c r="I25" s="140">
        <v>1.0</v>
      </c>
      <c r="J25" s="119">
        <f t="shared" si="25"/>
        <v>0</v>
      </c>
      <c r="K25" s="139">
        <v>3.0</v>
      </c>
      <c r="L25" s="140">
        <v>130.0</v>
      </c>
      <c r="M25" s="140">
        <v>0.0</v>
      </c>
      <c r="N25" s="140">
        <v>0.0</v>
      </c>
      <c r="O25" s="140">
        <v>0.0</v>
      </c>
      <c r="P25" s="122">
        <f t="shared" si="21"/>
        <v>0</v>
      </c>
      <c r="Q25" s="122">
        <f t="shared" si="22"/>
        <v>0</v>
      </c>
      <c r="R25" s="139">
        <v>130.0</v>
      </c>
      <c r="S25" s="140">
        <v>0.0</v>
      </c>
      <c r="T25" s="142">
        <v>57.0</v>
      </c>
      <c r="U25" s="142">
        <v>1.0</v>
      </c>
      <c r="V25" s="142">
        <v>0.0</v>
      </c>
      <c r="W25" s="140">
        <v>0.0</v>
      </c>
      <c r="X25" s="122">
        <f t="shared" si="23"/>
        <v>0</v>
      </c>
      <c r="Y25" s="123">
        <f t="shared" si="4"/>
        <v>0</v>
      </c>
      <c r="Z25" s="124" t="str">
        <f t="shared" si="5"/>
        <v>Đúng</v>
      </c>
    </row>
    <row r="26" ht="15.75" customHeight="1">
      <c r="A26" s="14"/>
      <c r="B26" s="14"/>
      <c r="C26" s="117">
        <v>9.0</v>
      </c>
      <c r="D26" s="139">
        <v>161.0</v>
      </c>
      <c r="E26" s="119">
        <f t="shared" si="24"/>
        <v>164</v>
      </c>
      <c r="F26" s="139">
        <v>1.0</v>
      </c>
      <c r="G26" s="140">
        <v>0.0</v>
      </c>
      <c r="H26" s="140">
        <v>0.0</v>
      </c>
      <c r="I26" s="140">
        <v>3.0</v>
      </c>
      <c r="J26" s="119">
        <f t="shared" si="25"/>
        <v>0</v>
      </c>
      <c r="K26" s="139">
        <v>4.0</v>
      </c>
      <c r="L26" s="140">
        <v>162.0</v>
      </c>
      <c r="M26" s="140">
        <v>0.0</v>
      </c>
      <c r="N26" s="140">
        <v>0.0</v>
      </c>
      <c r="O26" s="140">
        <v>0.0</v>
      </c>
      <c r="P26" s="122">
        <f t="shared" si="21"/>
        <v>0</v>
      </c>
      <c r="Q26" s="122">
        <f t="shared" si="22"/>
        <v>0</v>
      </c>
      <c r="R26" s="139">
        <v>162.0</v>
      </c>
      <c r="S26" s="140">
        <v>0.0</v>
      </c>
      <c r="T26" s="142">
        <v>80.0</v>
      </c>
      <c r="U26" s="142">
        <v>0.0</v>
      </c>
      <c r="V26" s="142">
        <v>0.0</v>
      </c>
      <c r="W26" s="140">
        <v>0.0</v>
      </c>
      <c r="X26" s="122">
        <f t="shared" si="23"/>
        <v>0</v>
      </c>
      <c r="Y26" s="123">
        <f t="shared" si="4"/>
        <v>0</v>
      </c>
      <c r="Z26" s="124" t="str">
        <f t="shared" si="5"/>
        <v>Đúng</v>
      </c>
    </row>
    <row r="27" ht="15.75" customHeight="1">
      <c r="A27" s="15"/>
      <c r="B27" s="15"/>
      <c r="C27" s="126" t="s">
        <v>128</v>
      </c>
      <c r="D27" s="127">
        <f t="shared" ref="D27:X27" si="26">SUM(D23:D26)</f>
        <v>654</v>
      </c>
      <c r="E27" s="127">
        <f t="shared" si="26"/>
        <v>697</v>
      </c>
      <c r="F27" s="127">
        <f t="shared" si="26"/>
        <v>207</v>
      </c>
      <c r="G27" s="127">
        <f t="shared" si="26"/>
        <v>0</v>
      </c>
      <c r="H27" s="127">
        <f t="shared" si="26"/>
        <v>3</v>
      </c>
      <c r="I27" s="127">
        <f t="shared" si="26"/>
        <v>4</v>
      </c>
      <c r="J27" s="127">
        <f t="shared" si="26"/>
        <v>0</v>
      </c>
      <c r="K27" s="127">
        <f t="shared" si="26"/>
        <v>17</v>
      </c>
      <c r="L27" s="127">
        <f t="shared" si="26"/>
        <v>696</v>
      </c>
      <c r="M27" s="127">
        <f t="shared" si="26"/>
        <v>2</v>
      </c>
      <c r="N27" s="127">
        <f t="shared" si="26"/>
        <v>0</v>
      </c>
      <c r="O27" s="127">
        <f t="shared" si="26"/>
        <v>0</v>
      </c>
      <c r="P27" s="127">
        <f t="shared" si="26"/>
        <v>3</v>
      </c>
      <c r="Q27" s="127">
        <f t="shared" si="26"/>
        <v>-1</v>
      </c>
      <c r="R27" s="127">
        <f t="shared" si="26"/>
        <v>695</v>
      </c>
      <c r="S27" s="127">
        <f t="shared" si="26"/>
        <v>0</v>
      </c>
      <c r="T27" s="127">
        <f t="shared" si="26"/>
        <v>341</v>
      </c>
      <c r="U27" s="127">
        <f t="shared" si="26"/>
        <v>1</v>
      </c>
      <c r="V27" s="127">
        <f t="shared" si="26"/>
        <v>1</v>
      </c>
      <c r="W27" s="127">
        <f t="shared" si="26"/>
        <v>0</v>
      </c>
      <c r="X27" s="127">
        <f t="shared" si="26"/>
        <v>3</v>
      </c>
      <c r="Y27" s="131">
        <f t="shared" si="4"/>
        <v>0.4316546763</v>
      </c>
      <c r="Z27" s="124" t="str">
        <f t="shared" si="5"/>
        <v>Đúng</v>
      </c>
    </row>
    <row r="28" ht="15.75" customHeight="1">
      <c r="A28" s="143">
        <v>5.0</v>
      </c>
      <c r="B28" s="144" t="s">
        <v>132</v>
      </c>
      <c r="C28" s="117">
        <v>6.0</v>
      </c>
      <c r="D28" s="121"/>
      <c r="E28" s="119">
        <f>F28+H28</f>
        <v>0</v>
      </c>
      <c r="F28" s="121"/>
      <c r="G28" s="120"/>
      <c r="H28" s="120"/>
      <c r="I28" s="121"/>
      <c r="J28" s="119">
        <f>E28+G28-I28-L28</f>
        <v>0</v>
      </c>
      <c r="K28" s="121"/>
      <c r="L28" s="121"/>
      <c r="M28" s="120"/>
      <c r="N28" s="120"/>
      <c r="O28" s="120"/>
      <c r="P28" s="122">
        <f t="shared" ref="P28:P31" si="27">L28+M28+N28-O28-R28</f>
        <v>0</v>
      </c>
      <c r="Q28" s="122">
        <f t="shared" ref="Q28:Q31" si="28">R28-L28</f>
        <v>0</v>
      </c>
      <c r="R28" s="121"/>
      <c r="S28" s="121"/>
      <c r="T28" s="121"/>
      <c r="U28" s="121"/>
      <c r="V28" s="121"/>
      <c r="W28" s="120"/>
      <c r="X28" s="122">
        <f t="shared" ref="X28:X31" si="29">J28+P28</f>
        <v>0</v>
      </c>
      <c r="Y28" s="123" t="str">
        <f t="shared" si="4"/>
        <v>#DIV/0!</v>
      </c>
      <c r="Z28" s="124" t="str">
        <f t="shared" si="5"/>
        <v>Đúng</v>
      </c>
    </row>
    <row r="29" ht="15.75" customHeight="1">
      <c r="A29" s="14"/>
      <c r="B29" s="14"/>
      <c r="C29" s="117">
        <v>7.0</v>
      </c>
      <c r="D29" s="121"/>
      <c r="E29" s="119">
        <f t="shared" ref="E29:E31" si="30">D28+H29-H28</f>
        <v>0</v>
      </c>
      <c r="F29" s="121"/>
      <c r="G29" s="120"/>
      <c r="H29" s="120"/>
      <c r="I29" s="121"/>
      <c r="J29" s="119">
        <f t="shared" ref="J29:J31" si="31">E29+F29+G29-I29-L29</f>
        <v>0</v>
      </c>
      <c r="K29" s="121"/>
      <c r="L29" s="121"/>
      <c r="M29" s="120"/>
      <c r="N29" s="120"/>
      <c r="O29" s="120"/>
      <c r="P29" s="122">
        <f t="shared" si="27"/>
        <v>0</v>
      </c>
      <c r="Q29" s="122">
        <f t="shared" si="28"/>
        <v>0</v>
      </c>
      <c r="R29" s="121"/>
      <c r="S29" s="121"/>
      <c r="T29" s="121"/>
      <c r="U29" s="121"/>
      <c r="V29" s="121"/>
      <c r="W29" s="120"/>
      <c r="X29" s="122">
        <f t="shared" si="29"/>
        <v>0</v>
      </c>
      <c r="Y29" s="123" t="str">
        <f t="shared" si="4"/>
        <v>#DIV/0!</v>
      </c>
      <c r="Z29" s="124" t="str">
        <f t="shared" si="5"/>
        <v>Đúng</v>
      </c>
    </row>
    <row r="30" ht="15.75" customHeight="1">
      <c r="A30" s="14"/>
      <c r="B30" s="14"/>
      <c r="C30" s="117">
        <v>8.0</v>
      </c>
      <c r="D30" s="121"/>
      <c r="E30" s="119">
        <f t="shared" si="30"/>
        <v>0</v>
      </c>
      <c r="F30" s="121"/>
      <c r="G30" s="120"/>
      <c r="H30" s="120"/>
      <c r="I30" s="121"/>
      <c r="J30" s="119">
        <f t="shared" si="31"/>
        <v>0</v>
      </c>
      <c r="K30" s="121"/>
      <c r="L30" s="121"/>
      <c r="M30" s="120"/>
      <c r="N30" s="120"/>
      <c r="O30" s="120"/>
      <c r="P30" s="122">
        <f t="shared" si="27"/>
        <v>0</v>
      </c>
      <c r="Q30" s="122">
        <f t="shared" si="28"/>
        <v>0</v>
      </c>
      <c r="R30" s="121"/>
      <c r="S30" s="121"/>
      <c r="T30" s="121"/>
      <c r="U30" s="121"/>
      <c r="V30" s="121"/>
      <c r="W30" s="120"/>
      <c r="X30" s="122">
        <f t="shared" si="29"/>
        <v>0</v>
      </c>
      <c r="Y30" s="123" t="str">
        <f t="shared" si="4"/>
        <v>#DIV/0!</v>
      </c>
      <c r="Z30" s="124" t="str">
        <f t="shared" si="5"/>
        <v>Đúng</v>
      </c>
    </row>
    <row r="31" ht="15.75" customHeight="1">
      <c r="A31" s="14"/>
      <c r="B31" s="14"/>
      <c r="C31" s="117">
        <v>9.0</v>
      </c>
      <c r="D31" s="121"/>
      <c r="E31" s="119">
        <f t="shared" si="30"/>
        <v>0</v>
      </c>
      <c r="F31" s="121"/>
      <c r="G31" s="120"/>
      <c r="H31" s="120"/>
      <c r="I31" s="121"/>
      <c r="J31" s="119">
        <f t="shared" si="31"/>
        <v>0</v>
      </c>
      <c r="K31" s="121"/>
      <c r="L31" s="121"/>
      <c r="M31" s="120"/>
      <c r="N31" s="120"/>
      <c r="O31" s="120"/>
      <c r="P31" s="122">
        <f t="shared" si="27"/>
        <v>0</v>
      </c>
      <c r="Q31" s="122">
        <f t="shared" si="28"/>
        <v>0</v>
      </c>
      <c r="R31" s="121"/>
      <c r="S31" s="121"/>
      <c r="T31" s="121"/>
      <c r="U31" s="121"/>
      <c r="V31" s="121"/>
      <c r="W31" s="120"/>
      <c r="X31" s="122">
        <f t="shared" si="29"/>
        <v>0</v>
      </c>
      <c r="Y31" s="123" t="str">
        <f t="shared" si="4"/>
        <v>#DIV/0!</v>
      </c>
      <c r="Z31" s="124" t="str">
        <f t="shared" si="5"/>
        <v>Đúng</v>
      </c>
    </row>
    <row r="32" ht="15.75" customHeight="1">
      <c r="A32" s="15"/>
      <c r="B32" s="15"/>
      <c r="C32" s="126" t="s">
        <v>128</v>
      </c>
      <c r="D32" s="127">
        <f t="shared" ref="D32:X32" si="32">SUM(D28:D31)</f>
        <v>0</v>
      </c>
      <c r="E32" s="127">
        <f t="shared" si="32"/>
        <v>0</v>
      </c>
      <c r="F32" s="127">
        <f t="shared" si="32"/>
        <v>0</v>
      </c>
      <c r="G32" s="127">
        <f t="shared" si="32"/>
        <v>0</v>
      </c>
      <c r="H32" s="127">
        <f t="shared" si="32"/>
        <v>0</v>
      </c>
      <c r="I32" s="127">
        <f t="shared" si="32"/>
        <v>0</v>
      </c>
      <c r="J32" s="127">
        <f t="shared" si="32"/>
        <v>0</v>
      </c>
      <c r="K32" s="127">
        <f t="shared" si="32"/>
        <v>0</v>
      </c>
      <c r="L32" s="127">
        <f t="shared" si="32"/>
        <v>0</v>
      </c>
      <c r="M32" s="127">
        <f t="shared" si="32"/>
        <v>0</v>
      </c>
      <c r="N32" s="127">
        <f t="shared" si="32"/>
        <v>0</v>
      </c>
      <c r="O32" s="127">
        <f t="shared" si="32"/>
        <v>0</v>
      </c>
      <c r="P32" s="127">
        <f t="shared" si="32"/>
        <v>0</v>
      </c>
      <c r="Q32" s="127">
        <f t="shared" si="32"/>
        <v>0</v>
      </c>
      <c r="R32" s="127">
        <f t="shared" si="32"/>
        <v>0</v>
      </c>
      <c r="S32" s="127">
        <f t="shared" si="32"/>
        <v>0</v>
      </c>
      <c r="T32" s="127">
        <f t="shared" si="32"/>
        <v>0</v>
      </c>
      <c r="U32" s="127">
        <f t="shared" si="32"/>
        <v>0</v>
      </c>
      <c r="V32" s="127">
        <f t="shared" si="32"/>
        <v>0</v>
      </c>
      <c r="W32" s="127">
        <f t="shared" si="32"/>
        <v>0</v>
      </c>
      <c r="X32" s="127">
        <f t="shared" si="32"/>
        <v>0</v>
      </c>
      <c r="Y32" s="131" t="str">
        <f t="shared" si="4"/>
        <v>#DIV/0!</v>
      </c>
      <c r="Z32" s="124" t="str">
        <f t="shared" si="5"/>
        <v>Đúng</v>
      </c>
    </row>
    <row r="33" ht="15.75" customHeight="1">
      <c r="A33" s="129">
        <v>6.0</v>
      </c>
      <c r="B33" s="130" t="s">
        <v>133</v>
      </c>
      <c r="C33" s="117">
        <v>6.0</v>
      </c>
      <c r="D33" s="118">
        <v>72.0</v>
      </c>
      <c r="E33" s="119">
        <f>F33+H33</f>
        <v>87</v>
      </c>
      <c r="F33" s="118">
        <v>87.0</v>
      </c>
      <c r="G33" s="125">
        <v>0.0</v>
      </c>
      <c r="H33" s="125">
        <v>0.0</v>
      </c>
      <c r="I33" s="118">
        <v>0.0</v>
      </c>
      <c r="J33" s="119">
        <f>E33+G33-I33-L33</f>
        <v>0</v>
      </c>
      <c r="K33" s="118">
        <v>2.0</v>
      </c>
      <c r="L33" s="118">
        <v>87.0</v>
      </c>
      <c r="M33" s="125">
        <v>1.0</v>
      </c>
      <c r="N33" s="125">
        <v>0.0</v>
      </c>
      <c r="O33" s="125">
        <v>1.0</v>
      </c>
      <c r="P33" s="145">
        <v>1.0</v>
      </c>
      <c r="Q33" s="122">
        <f t="shared" ref="Q33:Q36" si="33">R33-L33</f>
        <v>-1</v>
      </c>
      <c r="R33" s="118">
        <v>86.0</v>
      </c>
      <c r="S33" s="118">
        <v>86.0</v>
      </c>
      <c r="T33" s="118">
        <v>35.0</v>
      </c>
      <c r="U33" s="118">
        <v>1.0</v>
      </c>
      <c r="V33" s="118">
        <v>0.0</v>
      </c>
      <c r="W33" s="125">
        <v>0.0</v>
      </c>
      <c r="X33" s="122">
        <f t="shared" ref="X33:X36" si="34">J33+P33</f>
        <v>1</v>
      </c>
      <c r="Y33" s="123">
        <f t="shared" si="4"/>
        <v>1.162790698</v>
      </c>
      <c r="Z33" s="124" t="str">
        <f t="shared" si="5"/>
        <v>Đúng</v>
      </c>
    </row>
    <row r="34" ht="15.75" customHeight="1">
      <c r="A34" s="14"/>
      <c r="B34" s="14"/>
      <c r="C34" s="117">
        <v>7.0</v>
      </c>
      <c r="D34" s="118">
        <v>53.0</v>
      </c>
      <c r="E34" s="119">
        <f t="shared" ref="E34:E36" si="35">D33+H34-H33</f>
        <v>72</v>
      </c>
      <c r="F34" s="118">
        <v>72.0</v>
      </c>
      <c r="G34" s="125">
        <v>0.0</v>
      </c>
      <c r="H34" s="125">
        <v>0.0</v>
      </c>
      <c r="I34" s="118">
        <v>0.0</v>
      </c>
      <c r="J34" s="119">
        <f t="shared" ref="J34:J36" si="36">E34+F34+G34-I34-L34</f>
        <v>72</v>
      </c>
      <c r="K34" s="118">
        <v>2.0</v>
      </c>
      <c r="L34" s="118">
        <v>72.0</v>
      </c>
      <c r="M34" s="125">
        <v>0.0</v>
      </c>
      <c r="N34" s="125">
        <v>0.0</v>
      </c>
      <c r="O34" s="125">
        <v>0.0</v>
      </c>
      <c r="P34" s="122">
        <f t="shared" ref="P34:P36" si="37">L34+M34+N34-O34-R34</f>
        <v>0</v>
      </c>
      <c r="Q34" s="122">
        <f t="shared" si="33"/>
        <v>0</v>
      </c>
      <c r="R34" s="118">
        <v>72.0</v>
      </c>
      <c r="S34" s="118">
        <v>72.0</v>
      </c>
      <c r="T34" s="118">
        <v>35.0</v>
      </c>
      <c r="U34" s="118">
        <v>0.0</v>
      </c>
      <c r="V34" s="118">
        <v>0.0</v>
      </c>
      <c r="W34" s="125">
        <v>0.0</v>
      </c>
      <c r="X34" s="122">
        <f t="shared" si="34"/>
        <v>72</v>
      </c>
      <c r="Y34" s="123">
        <f t="shared" si="4"/>
        <v>100</v>
      </c>
      <c r="Z34" s="124" t="str">
        <f t="shared" si="5"/>
        <v>Đúng</v>
      </c>
    </row>
    <row r="35" ht="15.75" customHeight="1">
      <c r="A35" s="14"/>
      <c r="B35" s="14"/>
      <c r="C35" s="117">
        <v>8.0</v>
      </c>
      <c r="D35" s="118">
        <v>67.0</v>
      </c>
      <c r="E35" s="119">
        <f t="shared" si="35"/>
        <v>53</v>
      </c>
      <c r="F35" s="118">
        <v>53.0</v>
      </c>
      <c r="G35" s="125">
        <v>0.0</v>
      </c>
      <c r="H35" s="125">
        <v>0.0</v>
      </c>
      <c r="I35" s="118">
        <v>0.0</v>
      </c>
      <c r="J35" s="119">
        <f t="shared" si="36"/>
        <v>53</v>
      </c>
      <c r="K35" s="118">
        <v>2.0</v>
      </c>
      <c r="L35" s="118">
        <v>53.0</v>
      </c>
      <c r="M35" s="125">
        <v>0.0</v>
      </c>
      <c r="N35" s="125">
        <v>0.0</v>
      </c>
      <c r="O35" s="125">
        <v>0.0</v>
      </c>
      <c r="P35" s="122">
        <f t="shared" si="37"/>
        <v>0</v>
      </c>
      <c r="Q35" s="122">
        <f t="shared" si="33"/>
        <v>0</v>
      </c>
      <c r="R35" s="118">
        <v>53.0</v>
      </c>
      <c r="S35" s="118">
        <v>53.0</v>
      </c>
      <c r="T35" s="118">
        <v>22.0</v>
      </c>
      <c r="U35" s="118">
        <v>0.0</v>
      </c>
      <c r="V35" s="118">
        <v>0.0</v>
      </c>
      <c r="W35" s="125">
        <v>0.0</v>
      </c>
      <c r="X35" s="122">
        <f t="shared" si="34"/>
        <v>53</v>
      </c>
      <c r="Y35" s="123">
        <f t="shared" si="4"/>
        <v>100</v>
      </c>
      <c r="Z35" s="124" t="str">
        <f t="shared" si="5"/>
        <v>Đúng</v>
      </c>
    </row>
    <row r="36" ht="15.75" customHeight="1">
      <c r="A36" s="14"/>
      <c r="B36" s="14"/>
      <c r="C36" s="117">
        <v>9.0</v>
      </c>
      <c r="D36" s="118">
        <v>69.0</v>
      </c>
      <c r="E36" s="119">
        <f t="shared" si="35"/>
        <v>67</v>
      </c>
      <c r="F36" s="118">
        <v>67.0</v>
      </c>
      <c r="G36" s="125">
        <v>0.0</v>
      </c>
      <c r="H36" s="125">
        <v>0.0</v>
      </c>
      <c r="I36" s="118">
        <v>0.0</v>
      </c>
      <c r="J36" s="119">
        <f t="shared" si="36"/>
        <v>67</v>
      </c>
      <c r="K36" s="118">
        <v>2.0</v>
      </c>
      <c r="L36" s="118">
        <v>67.0</v>
      </c>
      <c r="M36" s="125">
        <v>0.0</v>
      </c>
      <c r="N36" s="125">
        <v>0.0</v>
      </c>
      <c r="O36" s="125">
        <v>0.0</v>
      </c>
      <c r="P36" s="122">
        <f t="shared" si="37"/>
        <v>0</v>
      </c>
      <c r="Q36" s="122">
        <f t="shared" si="33"/>
        <v>0</v>
      </c>
      <c r="R36" s="118">
        <v>67.0</v>
      </c>
      <c r="S36" s="118">
        <v>67.0</v>
      </c>
      <c r="T36" s="118">
        <v>34.0</v>
      </c>
      <c r="U36" s="118">
        <v>0.0</v>
      </c>
      <c r="V36" s="118">
        <v>0.0</v>
      </c>
      <c r="W36" s="125">
        <v>0.0</v>
      </c>
      <c r="X36" s="122">
        <f t="shared" si="34"/>
        <v>67</v>
      </c>
      <c r="Y36" s="123">
        <f t="shared" si="4"/>
        <v>100</v>
      </c>
      <c r="Z36" s="124" t="str">
        <f t="shared" si="5"/>
        <v>Đúng</v>
      </c>
    </row>
    <row r="37" ht="15.75" customHeight="1">
      <c r="A37" s="15"/>
      <c r="B37" s="15"/>
      <c r="C37" s="126" t="s">
        <v>128</v>
      </c>
      <c r="D37" s="127">
        <f t="shared" ref="D37:X37" si="38">SUM(D33:D36)</f>
        <v>261</v>
      </c>
      <c r="E37" s="127">
        <f t="shared" si="38"/>
        <v>279</v>
      </c>
      <c r="F37" s="127">
        <f t="shared" si="38"/>
        <v>279</v>
      </c>
      <c r="G37" s="127">
        <f t="shared" si="38"/>
        <v>0</v>
      </c>
      <c r="H37" s="127">
        <f t="shared" si="38"/>
        <v>0</v>
      </c>
      <c r="I37" s="127">
        <f t="shared" si="38"/>
        <v>0</v>
      </c>
      <c r="J37" s="127">
        <f t="shared" si="38"/>
        <v>192</v>
      </c>
      <c r="K37" s="127">
        <f t="shared" si="38"/>
        <v>8</v>
      </c>
      <c r="L37" s="127">
        <f t="shared" si="38"/>
        <v>279</v>
      </c>
      <c r="M37" s="127">
        <f t="shared" si="38"/>
        <v>1</v>
      </c>
      <c r="N37" s="127">
        <f t="shared" si="38"/>
        <v>0</v>
      </c>
      <c r="O37" s="127">
        <f t="shared" si="38"/>
        <v>1</v>
      </c>
      <c r="P37" s="127">
        <f t="shared" si="38"/>
        <v>1</v>
      </c>
      <c r="Q37" s="127">
        <f t="shared" si="38"/>
        <v>-1</v>
      </c>
      <c r="R37" s="127">
        <f t="shared" si="38"/>
        <v>278</v>
      </c>
      <c r="S37" s="127">
        <f t="shared" si="38"/>
        <v>278</v>
      </c>
      <c r="T37" s="127">
        <f t="shared" si="38"/>
        <v>126</v>
      </c>
      <c r="U37" s="127">
        <f t="shared" si="38"/>
        <v>1</v>
      </c>
      <c r="V37" s="127">
        <f t="shared" si="38"/>
        <v>0</v>
      </c>
      <c r="W37" s="127">
        <f t="shared" si="38"/>
        <v>0</v>
      </c>
      <c r="X37" s="127">
        <f t="shared" si="38"/>
        <v>193</v>
      </c>
      <c r="Y37" s="131">
        <f t="shared" si="4"/>
        <v>69.42446043</v>
      </c>
      <c r="Z37" s="124" t="str">
        <f t="shared" si="5"/>
        <v>Đúng</v>
      </c>
    </row>
    <row r="38" ht="15.75" customHeight="1">
      <c r="A38" s="146">
        <v>7.0</v>
      </c>
      <c r="B38" s="147" t="s">
        <v>134</v>
      </c>
      <c r="C38" s="117">
        <v>6.0</v>
      </c>
      <c r="D38" s="118">
        <v>64.0</v>
      </c>
      <c r="E38" s="119">
        <f>F38+H38</f>
        <v>76</v>
      </c>
      <c r="F38" s="118">
        <v>76.0</v>
      </c>
      <c r="G38" s="125">
        <v>0.0</v>
      </c>
      <c r="H38" s="125">
        <v>0.0</v>
      </c>
      <c r="I38" s="118">
        <v>5.0</v>
      </c>
      <c r="J38" s="119">
        <f>E38+G38-I38-L38</f>
        <v>0</v>
      </c>
      <c r="K38" s="118">
        <v>2.0</v>
      </c>
      <c r="L38" s="118">
        <v>71.0</v>
      </c>
      <c r="M38" s="125">
        <v>0.0</v>
      </c>
      <c r="N38" s="125">
        <v>0.0</v>
      </c>
      <c r="O38" s="125">
        <v>0.0</v>
      </c>
      <c r="P38" s="122">
        <f t="shared" ref="P38:P41" si="39">L38+M38+N38-O38-R38</f>
        <v>0</v>
      </c>
      <c r="Q38" s="122">
        <f t="shared" ref="Q38:Q41" si="40">R38-L38</f>
        <v>0</v>
      </c>
      <c r="R38" s="118">
        <v>71.0</v>
      </c>
      <c r="S38" s="118">
        <v>0.0</v>
      </c>
      <c r="T38" s="118">
        <v>40.0</v>
      </c>
      <c r="U38" s="118">
        <v>0.0</v>
      </c>
      <c r="V38" s="118">
        <v>0.0</v>
      </c>
      <c r="W38" s="125">
        <v>0.0</v>
      </c>
      <c r="X38" s="122">
        <f t="shared" ref="X38:X41" si="41">J38+P38</f>
        <v>0</v>
      </c>
      <c r="Y38" s="123">
        <f t="shared" si="4"/>
        <v>0</v>
      </c>
      <c r="Z38" s="124" t="str">
        <f t="shared" si="5"/>
        <v>Đúng</v>
      </c>
    </row>
    <row r="39" ht="15.75" customHeight="1">
      <c r="A39" s="14"/>
      <c r="B39" s="14"/>
      <c r="C39" s="117">
        <v>7.0</v>
      </c>
      <c r="D39" s="118">
        <v>54.0</v>
      </c>
      <c r="E39" s="119">
        <f t="shared" ref="E39:E41" si="42">D38+H39-H38</f>
        <v>64</v>
      </c>
      <c r="F39" s="118">
        <v>0.0</v>
      </c>
      <c r="G39" s="125">
        <v>0.0</v>
      </c>
      <c r="H39" s="125">
        <v>0.0</v>
      </c>
      <c r="I39" s="118">
        <v>2.0</v>
      </c>
      <c r="J39" s="119">
        <f t="shared" ref="J39:J41" si="43">E39+F39+G39-I39-L39</f>
        <v>0</v>
      </c>
      <c r="K39" s="118">
        <v>2.0</v>
      </c>
      <c r="L39" s="118">
        <v>62.0</v>
      </c>
      <c r="M39" s="125">
        <v>0.0</v>
      </c>
      <c r="N39" s="125">
        <v>0.0</v>
      </c>
      <c r="O39" s="125">
        <v>0.0</v>
      </c>
      <c r="P39" s="122">
        <f t="shared" si="39"/>
        <v>0</v>
      </c>
      <c r="Q39" s="122">
        <f t="shared" si="40"/>
        <v>0</v>
      </c>
      <c r="R39" s="118">
        <v>62.0</v>
      </c>
      <c r="S39" s="118">
        <v>0.0</v>
      </c>
      <c r="T39" s="118">
        <v>22.0</v>
      </c>
      <c r="U39" s="118">
        <v>0.0</v>
      </c>
      <c r="V39" s="118">
        <v>0.0</v>
      </c>
      <c r="W39" s="125">
        <v>0.0</v>
      </c>
      <c r="X39" s="122">
        <f t="shared" si="41"/>
        <v>0</v>
      </c>
      <c r="Y39" s="123">
        <f t="shared" si="4"/>
        <v>0</v>
      </c>
      <c r="Z39" s="124" t="str">
        <f t="shared" si="5"/>
        <v>Đúng</v>
      </c>
    </row>
    <row r="40" ht="15.75" customHeight="1">
      <c r="A40" s="14"/>
      <c r="B40" s="14"/>
      <c r="C40" s="117">
        <v>8.0</v>
      </c>
      <c r="D40" s="118">
        <v>65.0</v>
      </c>
      <c r="E40" s="119">
        <f t="shared" si="42"/>
        <v>54</v>
      </c>
      <c r="F40" s="118">
        <v>0.0</v>
      </c>
      <c r="G40" s="125">
        <v>0.0</v>
      </c>
      <c r="H40" s="125">
        <v>0.0</v>
      </c>
      <c r="I40" s="118">
        <v>1.0</v>
      </c>
      <c r="J40" s="119">
        <f t="shared" si="43"/>
        <v>0</v>
      </c>
      <c r="K40" s="118">
        <v>2.0</v>
      </c>
      <c r="L40" s="118">
        <v>53.0</v>
      </c>
      <c r="M40" s="125">
        <v>0.0</v>
      </c>
      <c r="N40" s="125">
        <v>0.0</v>
      </c>
      <c r="O40" s="125">
        <v>0.0</v>
      </c>
      <c r="P40" s="122">
        <f t="shared" si="39"/>
        <v>0</v>
      </c>
      <c r="Q40" s="122">
        <f t="shared" si="40"/>
        <v>0</v>
      </c>
      <c r="R40" s="118">
        <v>53.0</v>
      </c>
      <c r="S40" s="118">
        <v>0.0</v>
      </c>
      <c r="T40" s="118">
        <v>25.0</v>
      </c>
      <c r="U40" s="118">
        <v>0.0</v>
      </c>
      <c r="V40" s="118">
        <v>1.0</v>
      </c>
      <c r="W40" s="125">
        <v>0.0</v>
      </c>
      <c r="X40" s="122">
        <f t="shared" si="41"/>
        <v>0</v>
      </c>
      <c r="Y40" s="123">
        <f t="shared" si="4"/>
        <v>0</v>
      </c>
      <c r="Z40" s="124" t="str">
        <f t="shared" si="5"/>
        <v>Đúng</v>
      </c>
    </row>
    <row r="41" ht="15.75" customHeight="1">
      <c r="A41" s="14"/>
      <c r="B41" s="14"/>
      <c r="C41" s="117">
        <v>9.0</v>
      </c>
      <c r="D41" s="118">
        <v>51.0</v>
      </c>
      <c r="E41" s="119">
        <f t="shared" si="42"/>
        <v>65</v>
      </c>
      <c r="F41" s="118">
        <v>0.0</v>
      </c>
      <c r="G41" s="125">
        <v>0.0</v>
      </c>
      <c r="H41" s="125">
        <v>0.0</v>
      </c>
      <c r="I41" s="118">
        <v>4.0</v>
      </c>
      <c r="J41" s="119">
        <f t="shared" si="43"/>
        <v>0</v>
      </c>
      <c r="K41" s="118">
        <v>2.0</v>
      </c>
      <c r="L41" s="118">
        <v>61.0</v>
      </c>
      <c r="M41" s="125">
        <v>0.0</v>
      </c>
      <c r="N41" s="125">
        <v>0.0</v>
      </c>
      <c r="O41" s="125">
        <v>0.0</v>
      </c>
      <c r="P41" s="122">
        <f t="shared" si="39"/>
        <v>0</v>
      </c>
      <c r="Q41" s="122">
        <f t="shared" si="40"/>
        <v>0</v>
      </c>
      <c r="R41" s="118">
        <v>61.0</v>
      </c>
      <c r="S41" s="118">
        <v>0.0</v>
      </c>
      <c r="T41" s="118">
        <v>21.0</v>
      </c>
      <c r="U41" s="118">
        <v>2.0</v>
      </c>
      <c r="V41" s="118">
        <v>0.0</v>
      </c>
      <c r="W41" s="125">
        <v>0.0</v>
      </c>
      <c r="X41" s="122">
        <f t="shared" si="41"/>
        <v>0</v>
      </c>
      <c r="Y41" s="123">
        <f t="shared" si="4"/>
        <v>0</v>
      </c>
      <c r="Z41" s="124" t="str">
        <f t="shared" si="5"/>
        <v>Đúng</v>
      </c>
    </row>
    <row r="42" ht="15.75" customHeight="1">
      <c r="A42" s="15"/>
      <c r="B42" s="15"/>
      <c r="C42" s="126" t="s">
        <v>128</v>
      </c>
      <c r="D42" s="127">
        <f t="shared" ref="D42:X42" si="44">SUM(D38:D41)</f>
        <v>234</v>
      </c>
      <c r="E42" s="127">
        <f t="shared" si="44"/>
        <v>259</v>
      </c>
      <c r="F42" s="127">
        <f t="shared" si="44"/>
        <v>76</v>
      </c>
      <c r="G42" s="127">
        <f t="shared" si="44"/>
        <v>0</v>
      </c>
      <c r="H42" s="127">
        <f t="shared" si="44"/>
        <v>0</v>
      </c>
      <c r="I42" s="127">
        <f t="shared" si="44"/>
        <v>12</v>
      </c>
      <c r="J42" s="127">
        <f t="shared" si="44"/>
        <v>0</v>
      </c>
      <c r="K42" s="127">
        <f t="shared" si="44"/>
        <v>8</v>
      </c>
      <c r="L42" s="127">
        <f t="shared" si="44"/>
        <v>247</v>
      </c>
      <c r="M42" s="127">
        <f t="shared" si="44"/>
        <v>0</v>
      </c>
      <c r="N42" s="127">
        <f t="shared" si="44"/>
        <v>0</v>
      </c>
      <c r="O42" s="127">
        <f t="shared" si="44"/>
        <v>0</v>
      </c>
      <c r="P42" s="127">
        <f t="shared" si="44"/>
        <v>0</v>
      </c>
      <c r="Q42" s="127">
        <f t="shared" si="44"/>
        <v>0</v>
      </c>
      <c r="R42" s="127">
        <f t="shared" si="44"/>
        <v>247</v>
      </c>
      <c r="S42" s="127">
        <f t="shared" si="44"/>
        <v>0</v>
      </c>
      <c r="T42" s="127">
        <f t="shared" si="44"/>
        <v>108</v>
      </c>
      <c r="U42" s="127">
        <f t="shared" si="44"/>
        <v>2</v>
      </c>
      <c r="V42" s="127">
        <f t="shared" si="44"/>
        <v>1</v>
      </c>
      <c r="W42" s="127">
        <f t="shared" si="44"/>
        <v>0</v>
      </c>
      <c r="X42" s="127">
        <f t="shared" si="44"/>
        <v>0</v>
      </c>
      <c r="Y42" s="131">
        <f t="shared" si="4"/>
        <v>0</v>
      </c>
      <c r="Z42" s="124" t="str">
        <f t="shared" si="5"/>
        <v>Đúng</v>
      </c>
    </row>
    <row r="43" ht="15.75" customHeight="1">
      <c r="A43" s="148">
        <v>8.0</v>
      </c>
      <c r="B43" s="149" t="s">
        <v>135</v>
      </c>
      <c r="C43" s="117">
        <v>6.0</v>
      </c>
      <c r="D43" s="150">
        <v>238.0</v>
      </c>
      <c r="E43" s="119">
        <f>F43+H43</f>
        <v>281</v>
      </c>
      <c r="F43" s="150">
        <v>281.0</v>
      </c>
      <c r="G43" s="150">
        <v>0.0</v>
      </c>
      <c r="H43" s="150">
        <v>0.0</v>
      </c>
      <c r="I43" s="150">
        <v>0.0</v>
      </c>
      <c r="J43" s="119">
        <f>E43+G43-I43-L43</f>
        <v>0</v>
      </c>
      <c r="K43" s="150">
        <v>7.0</v>
      </c>
      <c r="L43" s="150">
        <v>281.0</v>
      </c>
      <c r="M43" s="150">
        <v>0.0</v>
      </c>
      <c r="N43" s="150">
        <v>0.0</v>
      </c>
      <c r="O43" s="150">
        <v>0.0</v>
      </c>
      <c r="P43" s="122">
        <f t="shared" ref="P43:P46" si="45">L43+M43+N43-O43-R43</f>
        <v>1</v>
      </c>
      <c r="Q43" s="122">
        <f t="shared" ref="Q43:Q46" si="46">R43-L43</f>
        <v>-1</v>
      </c>
      <c r="R43" s="118">
        <v>280.0</v>
      </c>
      <c r="S43" s="151">
        <v>0.0</v>
      </c>
      <c r="T43" s="118">
        <v>137.0</v>
      </c>
      <c r="U43" s="152">
        <v>2.0</v>
      </c>
      <c r="V43" s="152">
        <v>0.0</v>
      </c>
      <c r="W43" s="150">
        <v>0.0</v>
      </c>
      <c r="X43" s="122">
        <f t="shared" ref="X43:X46" si="47">J43+P43</f>
        <v>1</v>
      </c>
      <c r="Y43" s="123">
        <f t="shared" si="4"/>
        <v>0.3571428571</v>
      </c>
      <c r="Z43" s="124" t="str">
        <f t="shared" si="5"/>
        <v>Đúng</v>
      </c>
    </row>
    <row r="44" ht="15.75" customHeight="1">
      <c r="A44" s="14"/>
      <c r="B44" s="14"/>
      <c r="C44" s="117">
        <v>7.0</v>
      </c>
      <c r="D44" s="150">
        <v>131.0</v>
      </c>
      <c r="E44" s="119">
        <f t="shared" ref="E44:E46" si="48">D43+H44-H43</f>
        <v>241</v>
      </c>
      <c r="F44" s="150">
        <v>2.0</v>
      </c>
      <c r="G44" s="150">
        <v>0.0</v>
      </c>
      <c r="H44" s="150">
        <v>3.0</v>
      </c>
      <c r="I44" s="150">
        <v>2.0</v>
      </c>
      <c r="J44" s="119">
        <f t="shared" ref="J44:J46" si="49">E44+F44+G44-I44-L44</f>
        <v>0</v>
      </c>
      <c r="K44" s="150">
        <v>6.0</v>
      </c>
      <c r="L44" s="150">
        <v>241.0</v>
      </c>
      <c r="M44" s="150">
        <v>0.0</v>
      </c>
      <c r="N44" s="150">
        <v>0.0</v>
      </c>
      <c r="O44" s="150">
        <v>2.0</v>
      </c>
      <c r="P44" s="122">
        <f t="shared" si="45"/>
        <v>1</v>
      </c>
      <c r="Q44" s="122">
        <f t="shared" si="46"/>
        <v>-3</v>
      </c>
      <c r="R44" s="118">
        <v>238.0</v>
      </c>
      <c r="S44" s="151">
        <v>0.0</v>
      </c>
      <c r="T44" s="118">
        <v>112.0</v>
      </c>
      <c r="U44" s="152">
        <v>1.0</v>
      </c>
      <c r="V44" s="152">
        <v>1.0</v>
      </c>
      <c r="W44" s="150">
        <v>0.0</v>
      </c>
      <c r="X44" s="122">
        <f t="shared" si="47"/>
        <v>1</v>
      </c>
      <c r="Y44" s="123">
        <f t="shared" si="4"/>
        <v>0.4201680672</v>
      </c>
      <c r="Z44" s="124" t="str">
        <f t="shared" si="5"/>
        <v>Đúng</v>
      </c>
    </row>
    <row r="45" ht="15.75" customHeight="1">
      <c r="A45" s="14"/>
      <c r="B45" s="14"/>
      <c r="C45" s="117">
        <v>8.0</v>
      </c>
      <c r="D45" s="150">
        <v>182.0</v>
      </c>
      <c r="E45" s="119">
        <f t="shared" si="48"/>
        <v>129</v>
      </c>
      <c r="F45" s="150">
        <v>1.0</v>
      </c>
      <c r="G45" s="150">
        <v>0.0</v>
      </c>
      <c r="H45" s="150">
        <v>1.0</v>
      </c>
      <c r="I45" s="150">
        <v>1.0</v>
      </c>
      <c r="J45" s="119">
        <f t="shared" si="49"/>
        <v>0</v>
      </c>
      <c r="K45" s="150">
        <v>3.0</v>
      </c>
      <c r="L45" s="150">
        <v>129.0</v>
      </c>
      <c r="M45" s="150">
        <v>0.0</v>
      </c>
      <c r="N45" s="150">
        <v>0.0</v>
      </c>
      <c r="O45" s="150">
        <v>0.0</v>
      </c>
      <c r="P45" s="122">
        <f t="shared" si="45"/>
        <v>0</v>
      </c>
      <c r="Q45" s="122">
        <f t="shared" si="46"/>
        <v>0</v>
      </c>
      <c r="R45" s="118">
        <v>129.0</v>
      </c>
      <c r="S45" s="151">
        <v>0.0</v>
      </c>
      <c r="T45" s="118">
        <v>54.0</v>
      </c>
      <c r="U45" s="152">
        <v>0.0</v>
      </c>
      <c r="V45" s="152">
        <v>0.0</v>
      </c>
      <c r="W45" s="150">
        <v>0.0</v>
      </c>
      <c r="X45" s="122">
        <f t="shared" si="47"/>
        <v>0</v>
      </c>
      <c r="Y45" s="123">
        <f t="shared" si="4"/>
        <v>0</v>
      </c>
      <c r="Z45" s="124" t="str">
        <f t="shared" si="5"/>
        <v>Đúng</v>
      </c>
    </row>
    <row r="46" ht="15.75" customHeight="1">
      <c r="A46" s="14"/>
      <c r="B46" s="14"/>
      <c r="C46" s="117">
        <v>9.0</v>
      </c>
      <c r="D46" s="150">
        <v>189.0</v>
      </c>
      <c r="E46" s="119">
        <f t="shared" si="48"/>
        <v>181</v>
      </c>
      <c r="F46" s="150">
        <v>2.0</v>
      </c>
      <c r="G46" s="150">
        <v>0.0</v>
      </c>
      <c r="H46" s="150">
        <v>0.0</v>
      </c>
      <c r="I46" s="150">
        <v>0.0</v>
      </c>
      <c r="J46" s="119">
        <f t="shared" si="49"/>
        <v>0</v>
      </c>
      <c r="K46" s="150">
        <v>5.0</v>
      </c>
      <c r="L46" s="150">
        <v>183.0</v>
      </c>
      <c r="M46" s="150">
        <v>0.0</v>
      </c>
      <c r="N46" s="150">
        <v>0.0</v>
      </c>
      <c r="O46" s="150">
        <v>0.0</v>
      </c>
      <c r="P46" s="122">
        <f t="shared" si="45"/>
        <v>2</v>
      </c>
      <c r="Q46" s="122">
        <f t="shared" si="46"/>
        <v>-2</v>
      </c>
      <c r="R46" s="118">
        <v>181.0</v>
      </c>
      <c r="S46" s="151">
        <v>0.0</v>
      </c>
      <c r="T46" s="118">
        <v>88.0</v>
      </c>
      <c r="U46" s="152">
        <v>1.0</v>
      </c>
      <c r="V46" s="152">
        <v>0.0</v>
      </c>
      <c r="W46" s="150">
        <v>0.0</v>
      </c>
      <c r="X46" s="122">
        <f t="shared" si="47"/>
        <v>2</v>
      </c>
      <c r="Y46" s="123">
        <f t="shared" si="4"/>
        <v>1.104972376</v>
      </c>
      <c r="Z46" s="124" t="str">
        <f t="shared" si="5"/>
        <v>Đúng</v>
      </c>
    </row>
    <row r="47" ht="15.75" customHeight="1">
      <c r="A47" s="15"/>
      <c r="B47" s="15"/>
      <c r="C47" s="126" t="s">
        <v>128</v>
      </c>
      <c r="D47" s="127">
        <f t="shared" ref="D47:X47" si="50">SUM(D43:D46)</f>
        <v>740</v>
      </c>
      <c r="E47" s="127">
        <f t="shared" si="50"/>
        <v>832</v>
      </c>
      <c r="F47" s="127">
        <f t="shared" si="50"/>
        <v>286</v>
      </c>
      <c r="G47" s="127">
        <f t="shared" si="50"/>
        <v>0</v>
      </c>
      <c r="H47" s="127">
        <f t="shared" si="50"/>
        <v>4</v>
      </c>
      <c r="I47" s="127">
        <f t="shared" si="50"/>
        <v>3</v>
      </c>
      <c r="J47" s="127">
        <f t="shared" si="50"/>
        <v>0</v>
      </c>
      <c r="K47" s="127">
        <f t="shared" si="50"/>
        <v>21</v>
      </c>
      <c r="L47" s="127">
        <f t="shared" si="50"/>
        <v>834</v>
      </c>
      <c r="M47" s="127">
        <f t="shared" si="50"/>
        <v>0</v>
      </c>
      <c r="N47" s="127">
        <f t="shared" si="50"/>
        <v>0</v>
      </c>
      <c r="O47" s="127">
        <f t="shared" si="50"/>
        <v>2</v>
      </c>
      <c r="P47" s="127">
        <f t="shared" si="50"/>
        <v>4</v>
      </c>
      <c r="Q47" s="127">
        <f t="shared" si="50"/>
        <v>-6</v>
      </c>
      <c r="R47" s="127">
        <f t="shared" si="50"/>
        <v>828</v>
      </c>
      <c r="S47" s="127">
        <f t="shared" si="50"/>
        <v>0</v>
      </c>
      <c r="T47" s="127">
        <f t="shared" si="50"/>
        <v>391</v>
      </c>
      <c r="U47" s="127">
        <f t="shared" si="50"/>
        <v>4</v>
      </c>
      <c r="V47" s="127">
        <f t="shared" si="50"/>
        <v>1</v>
      </c>
      <c r="W47" s="127">
        <f t="shared" si="50"/>
        <v>0</v>
      </c>
      <c r="X47" s="127">
        <f t="shared" si="50"/>
        <v>4</v>
      </c>
      <c r="Y47" s="131">
        <f t="shared" si="4"/>
        <v>0.4830917874</v>
      </c>
      <c r="Z47" s="124" t="str">
        <f t="shared" si="5"/>
        <v>Đúng</v>
      </c>
    </row>
    <row r="48" ht="15.75" customHeight="1">
      <c r="A48" s="153">
        <v>9.0</v>
      </c>
      <c r="B48" s="154" t="s">
        <v>136</v>
      </c>
      <c r="C48" s="117">
        <v>6.0</v>
      </c>
      <c r="D48" s="118">
        <v>313.0</v>
      </c>
      <c r="E48" s="119">
        <f>F48+H48</f>
        <v>375</v>
      </c>
      <c r="F48" s="118">
        <v>375.0</v>
      </c>
      <c r="G48" s="125">
        <v>0.0</v>
      </c>
      <c r="H48" s="125">
        <v>0.0</v>
      </c>
      <c r="I48" s="118">
        <v>0.0</v>
      </c>
      <c r="J48" s="119">
        <f>E48+G48-I48-L48</f>
        <v>0</v>
      </c>
      <c r="K48" s="118">
        <v>9.0</v>
      </c>
      <c r="L48" s="118">
        <v>375.0</v>
      </c>
      <c r="M48" s="125">
        <v>0.0</v>
      </c>
      <c r="N48" s="125">
        <v>0.0</v>
      </c>
      <c r="O48" s="125">
        <v>3.0</v>
      </c>
      <c r="P48" s="122">
        <f t="shared" ref="P48:P51" si="51">L48+M48+N48-O48-R48</f>
        <v>0</v>
      </c>
      <c r="Q48" s="122">
        <f t="shared" ref="Q48:Q51" si="52">R48-L48</f>
        <v>-3</v>
      </c>
      <c r="R48" s="118">
        <v>372.0</v>
      </c>
      <c r="S48" s="118">
        <v>0.0</v>
      </c>
      <c r="T48" s="118">
        <v>172.0</v>
      </c>
      <c r="U48" s="118">
        <v>1.0</v>
      </c>
      <c r="V48" s="118">
        <v>1.0</v>
      </c>
      <c r="W48" s="125">
        <v>0.0</v>
      </c>
      <c r="X48" s="122">
        <f t="shared" ref="X48:X51" si="53">J48+P48</f>
        <v>0</v>
      </c>
      <c r="Y48" s="123">
        <f t="shared" si="4"/>
        <v>0</v>
      </c>
      <c r="Z48" s="124" t="str">
        <f t="shared" si="5"/>
        <v>Đúng</v>
      </c>
    </row>
    <row r="49" ht="15.75" customHeight="1">
      <c r="A49" s="14"/>
      <c r="B49" s="14"/>
      <c r="C49" s="117">
        <v>7.0</v>
      </c>
      <c r="D49" s="118">
        <v>203.0</v>
      </c>
      <c r="E49" s="119">
        <f t="shared" ref="E49:E51" si="54">D48+H49-H48</f>
        <v>313</v>
      </c>
      <c r="F49" s="118">
        <v>4.0</v>
      </c>
      <c r="G49" s="125">
        <v>0.0</v>
      </c>
      <c r="H49" s="125">
        <v>0.0</v>
      </c>
      <c r="I49" s="118">
        <v>4.0</v>
      </c>
      <c r="J49" s="119">
        <f t="shared" ref="J49:J51" si="55">E49+F49+G49-I49-L49</f>
        <v>0</v>
      </c>
      <c r="K49" s="118">
        <v>7.0</v>
      </c>
      <c r="L49" s="118">
        <v>313.0</v>
      </c>
      <c r="M49" s="125">
        <v>0.0</v>
      </c>
      <c r="N49" s="125">
        <v>0.0</v>
      </c>
      <c r="O49" s="125">
        <v>0.0</v>
      </c>
      <c r="P49" s="122">
        <f t="shared" si="51"/>
        <v>0</v>
      </c>
      <c r="Q49" s="122">
        <f t="shared" si="52"/>
        <v>0</v>
      </c>
      <c r="R49" s="118">
        <v>313.0</v>
      </c>
      <c r="S49" s="118">
        <v>0.0</v>
      </c>
      <c r="T49" s="118">
        <v>150.0</v>
      </c>
      <c r="U49" s="118">
        <v>2.0</v>
      </c>
      <c r="V49" s="118">
        <v>1.0</v>
      </c>
      <c r="W49" s="125">
        <v>0.0</v>
      </c>
      <c r="X49" s="122">
        <f t="shared" si="53"/>
        <v>0</v>
      </c>
      <c r="Y49" s="123">
        <f t="shared" si="4"/>
        <v>0</v>
      </c>
      <c r="Z49" s="124" t="str">
        <f t="shared" si="5"/>
        <v>Đúng</v>
      </c>
    </row>
    <row r="50" ht="15.75" customHeight="1">
      <c r="A50" s="14"/>
      <c r="B50" s="14"/>
      <c r="C50" s="117">
        <v>8.0</v>
      </c>
      <c r="D50" s="118">
        <v>340.0</v>
      </c>
      <c r="E50" s="119">
        <f t="shared" si="54"/>
        <v>204</v>
      </c>
      <c r="F50" s="118">
        <v>1.0</v>
      </c>
      <c r="G50" s="125">
        <v>0.0</v>
      </c>
      <c r="H50" s="125">
        <v>1.0</v>
      </c>
      <c r="I50" s="118">
        <v>4.0</v>
      </c>
      <c r="J50" s="119">
        <f t="shared" si="55"/>
        <v>1</v>
      </c>
      <c r="K50" s="118">
        <v>5.0</v>
      </c>
      <c r="L50" s="118">
        <v>200.0</v>
      </c>
      <c r="M50" s="125">
        <v>0.0</v>
      </c>
      <c r="N50" s="125">
        <v>0.0</v>
      </c>
      <c r="O50" s="125">
        <v>1.0</v>
      </c>
      <c r="P50" s="122">
        <f t="shared" si="51"/>
        <v>0</v>
      </c>
      <c r="Q50" s="122">
        <f t="shared" si="52"/>
        <v>-1</v>
      </c>
      <c r="R50" s="118">
        <v>199.0</v>
      </c>
      <c r="S50" s="118">
        <v>0.0</v>
      </c>
      <c r="T50" s="118">
        <v>100.0</v>
      </c>
      <c r="U50" s="118">
        <v>3.0</v>
      </c>
      <c r="V50" s="118">
        <v>0.0</v>
      </c>
      <c r="W50" s="125">
        <v>0.0</v>
      </c>
      <c r="X50" s="122">
        <f t="shared" si="53"/>
        <v>1</v>
      </c>
      <c r="Y50" s="123">
        <f t="shared" si="4"/>
        <v>0.5025125628</v>
      </c>
      <c r="Z50" s="124" t="str">
        <f t="shared" si="5"/>
        <v>Đúng</v>
      </c>
    </row>
    <row r="51" ht="15.75" customHeight="1">
      <c r="A51" s="14"/>
      <c r="B51" s="14"/>
      <c r="C51" s="117">
        <v>9.0</v>
      </c>
      <c r="D51" s="118">
        <v>258.0</v>
      </c>
      <c r="E51" s="119">
        <f t="shared" si="54"/>
        <v>339</v>
      </c>
      <c r="F51" s="118">
        <v>5.0</v>
      </c>
      <c r="G51" s="125">
        <v>0.0</v>
      </c>
      <c r="H51" s="125">
        <v>0.0</v>
      </c>
      <c r="I51" s="118">
        <v>9.0</v>
      </c>
      <c r="J51" s="119">
        <f t="shared" si="55"/>
        <v>0</v>
      </c>
      <c r="K51" s="118">
        <v>8.0</v>
      </c>
      <c r="L51" s="118">
        <v>335.0</v>
      </c>
      <c r="M51" s="125">
        <v>2.0</v>
      </c>
      <c r="N51" s="125">
        <v>0.0</v>
      </c>
      <c r="O51" s="125">
        <v>1.0</v>
      </c>
      <c r="P51" s="122">
        <f t="shared" si="51"/>
        <v>1</v>
      </c>
      <c r="Q51" s="122">
        <f t="shared" si="52"/>
        <v>0</v>
      </c>
      <c r="R51" s="118">
        <v>335.0</v>
      </c>
      <c r="S51" s="118">
        <v>0.0</v>
      </c>
      <c r="T51" s="118">
        <v>158.0</v>
      </c>
      <c r="U51" s="118">
        <v>1.0</v>
      </c>
      <c r="V51" s="118">
        <v>1.0</v>
      </c>
      <c r="W51" s="125">
        <v>0.0</v>
      </c>
      <c r="X51" s="122">
        <f t="shared" si="53"/>
        <v>1</v>
      </c>
      <c r="Y51" s="123">
        <f t="shared" si="4"/>
        <v>0.2985074627</v>
      </c>
      <c r="Z51" s="124" t="str">
        <f t="shared" si="5"/>
        <v>Đúng</v>
      </c>
    </row>
    <row r="52" ht="15.75" customHeight="1">
      <c r="A52" s="15"/>
      <c r="B52" s="15"/>
      <c r="C52" s="126" t="s">
        <v>128</v>
      </c>
      <c r="D52" s="127">
        <f t="shared" ref="D52:X52" si="56">SUM(D48:D51)</f>
        <v>1114</v>
      </c>
      <c r="E52" s="127">
        <f t="shared" si="56"/>
        <v>1231</v>
      </c>
      <c r="F52" s="127">
        <f t="shared" si="56"/>
        <v>385</v>
      </c>
      <c r="G52" s="127">
        <f t="shared" si="56"/>
        <v>0</v>
      </c>
      <c r="H52" s="127">
        <f t="shared" si="56"/>
        <v>1</v>
      </c>
      <c r="I52" s="127">
        <f t="shared" si="56"/>
        <v>17</v>
      </c>
      <c r="J52" s="127">
        <f t="shared" si="56"/>
        <v>1</v>
      </c>
      <c r="K52" s="127">
        <f t="shared" si="56"/>
        <v>29</v>
      </c>
      <c r="L52" s="127">
        <f t="shared" si="56"/>
        <v>1223</v>
      </c>
      <c r="M52" s="127">
        <f t="shared" si="56"/>
        <v>2</v>
      </c>
      <c r="N52" s="127">
        <f t="shared" si="56"/>
        <v>0</v>
      </c>
      <c r="O52" s="127">
        <f t="shared" si="56"/>
        <v>5</v>
      </c>
      <c r="P52" s="127">
        <f t="shared" si="56"/>
        <v>1</v>
      </c>
      <c r="Q52" s="127">
        <f t="shared" si="56"/>
        <v>-4</v>
      </c>
      <c r="R52" s="127">
        <f t="shared" si="56"/>
        <v>1219</v>
      </c>
      <c r="S52" s="127">
        <f t="shared" si="56"/>
        <v>0</v>
      </c>
      <c r="T52" s="127">
        <f t="shared" si="56"/>
        <v>580</v>
      </c>
      <c r="U52" s="127">
        <f t="shared" si="56"/>
        <v>7</v>
      </c>
      <c r="V52" s="127">
        <f t="shared" si="56"/>
        <v>3</v>
      </c>
      <c r="W52" s="127">
        <f t="shared" si="56"/>
        <v>0</v>
      </c>
      <c r="X52" s="127">
        <f t="shared" si="56"/>
        <v>2</v>
      </c>
      <c r="Y52" s="131">
        <f t="shared" si="4"/>
        <v>0.1640689089</v>
      </c>
      <c r="Z52" s="124" t="str">
        <f t="shared" si="5"/>
        <v>Đúng</v>
      </c>
    </row>
    <row r="53" ht="15.75" customHeight="1">
      <c r="A53" s="143">
        <v>10.0</v>
      </c>
      <c r="B53" s="144" t="s">
        <v>137</v>
      </c>
      <c r="C53" s="117">
        <v>6.0</v>
      </c>
      <c r="D53" s="155">
        <v>102.0</v>
      </c>
      <c r="E53" s="119">
        <f>F53+H53</f>
        <v>157</v>
      </c>
      <c r="F53" s="118">
        <v>157.0</v>
      </c>
      <c r="G53" s="120"/>
      <c r="H53" s="120"/>
      <c r="I53" s="121"/>
      <c r="J53" s="119">
        <f>E53+G53-I53-L53</f>
        <v>0</v>
      </c>
      <c r="K53" s="118">
        <v>4.0</v>
      </c>
      <c r="L53" s="118">
        <v>157.0</v>
      </c>
      <c r="M53" s="120"/>
      <c r="N53" s="120"/>
      <c r="O53" s="120"/>
      <c r="P53" s="122">
        <f t="shared" ref="P53:P56" si="57">L53+M53+N53-O53-R53</f>
        <v>0</v>
      </c>
      <c r="Q53" s="122">
        <f t="shared" ref="Q53:Q56" si="58">R53-L53</f>
        <v>0</v>
      </c>
      <c r="R53" s="118">
        <v>157.0</v>
      </c>
      <c r="S53" s="118">
        <v>157.0</v>
      </c>
      <c r="T53" s="118">
        <v>72.0</v>
      </c>
      <c r="U53" s="118"/>
      <c r="V53" s="118"/>
      <c r="W53" s="125"/>
      <c r="X53" s="122">
        <f t="shared" ref="X53:X56" si="59">J53+P53</f>
        <v>0</v>
      </c>
      <c r="Y53" s="123">
        <f t="shared" si="4"/>
        <v>0</v>
      </c>
      <c r="Z53" s="124" t="str">
        <f t="shared" si="5"/>
        <v>Đúng</v>
      </c>
    </row>
    <row r="54" ht="15.75" customHeight="1">
      <c r="A54" s="14"/>
      <c r="B54" s="14"/>
      <c r="C54" s="117">
        <v>7.0</v>
      </c>
      <c r="D54" s="156">
        <v>98.0</v>
      </c>
      <c r="E54" s="119">
        <f t="shared" ref="E54:E56" si="60">D53+H54-H53</f>
        <v>103</v>
      </c>
      <c r="F54" s="121"/>
      <c r="G54" s="120"/>
      <c r="H54" s="125">
        <v>1.0</v>
      </c>
      <c r="I54" s="121"/>
      <c r="J54" s="119">
        <f t="shared" ref="J54:J56" si="61">E54+F54+G54-I54-L54</f>
        <v>0</v>
      </c>
      <c r="K54" s="118">
        <v>3.0</v>
      </c>
      <c r="L54" s="118">
        <v>103.0</v>
      </c>
      <c r="M54" s="120"/>
      <c r="N54" s="120"/>
      <c r="O54" s="120"/>
      <c r="P54" s="122">
        <f t="shared" si="57"/>
        <v>1</v>
      </c>
      <c r="Q54" s="122">
        <f t="shared" si="58"/>
        <v>-1</v>
      </c>
      <c r="R54" s="118">
        <v>102.0</v>
      </c>
      <c r="S54" s="118">
        <v>102.0</v>
      </c>
      <c r="T54" s="118">
        <v>47.0</v>
      </c>
      <c r="U54" s="121"/>
      <c r="V54" s="121"/>
      <c r="W54" s="120"/>
      <c r="X54" s="122">
        <f t="shared" si="59"/>
        <v>1</v>
      </c>
      <c r="Y54" s="123">
        <f t="shared" si="4"/>
        <v>0.9803921569</v>
      </c>
      <c r="Z54" s="124" t="str">
        <f t="shared" si="5"/>
        <v>Đúng</v>
      </c>
    </row>
    <row r="55" ht="15.75" customHeight="1">
      <c r="A55" s="14"/>
      <c r="B55" s="14"/>
      <c r="C55" s="117">
        <v>8.0</v>
      </c>
      <c r="D55" s="156">
        <v>102.0</v>
      </c>
      <c r="E55" s="119">
        <f t="shared" si="60"/>
        <v>97</v>
      </c>
      <c r="F55" s="121"/>
      <c r="G55" s="120"/>
      <c r="H55" s="120"/>
      <c r="I55" s="118">
        <v>1.0</v>
      </c>
      <c r="J55" s="119">
        <f t="shared" si="61"/>
        <v>0</v>
      </c>
      <c r="K55" s="118">
        <v>3.0</v>
      </c>
      <c r="L55" s="118">
        <v>96.0</v>
      </c>
      <c r="M55" s="120"/>
      <c r="N55" s="120"/>
      <c r="O55" s="120"/>
      <c r="P55" s="122">
        <f t="shared" si="57"/>
        <v>0</v>
      </c>
      <c r="Q55" s="122">
        <f t="shared" si="58"/>
        <v>0</v>
      </c>
      <c r="R55" s="118">
        <v>96.0</v>
      </c>
      <c r="S55" s="118">
        <v>96.0</v>
      </c>
      <c r="T55" s="118">
        <v>49.0</v>
      </c>
      <c r="U55" s="118">
        <v>1.0</v>
      </c>
      <c r="V55" s="121"/>
      <c r="W55" s="120"/>
      <c r="X55" s="122">
        <f t="shared" si="59"/>
        <v>0</v>
      </c>
      <c r="Y55" s="123">
        <f t="shared" si="4"/>
        <v>0</v>
      </c>
      <c r="Z55" s="124" t="str">
        <f t="shared" si="5"/>
        <v>Đúng</v>
      </c>
    </row>
    <row r="56" ht="15.75" customHeight="1">
      <c r="A56" s="14"/>
      <c r="B56" s="14"/>
      <c r="C56" s="117">
        <v>9.0</v>
      </c>
      <c r="D56" s="156">
        <v>93.0</v>
      </c>
      <c r="E56" s="119">
        <f t="shared" si="60"/>
        <v>102</v>
      </c>
      <c r="F56" s="121"/>
      <c r="G56" s="120"/>
      <c r="H56" s="120"/>
      <c r="I56" s="118">
        <v>3.0</v>
      </c>
      <c r="J56" s="119">
        <f t="shared" si="61"/>
        <v>0</v>
      </c>
      <c r="K56" s="118">
        <v>3.0</v>
      </c>
      <c r="L56" s="118">
        <v>99.0</v>
      </c>
      <c r="M56" s="120"/>
      <c r="N56" s="120"/>
      <c r="O56" s="120"/>
      <c r="P56" s="122">
        <f t="shared" si="57"/>
        <v>1</v>
      </c>
      <c r="Q56" s="122">
        <f t="shared" si="58"/>
        <v>-1</v>
      </c>
      <c r="R56" s="118">
        <v>98.0</v>
      </c>
      <c r="S56" s="118">
        <v>98.0</v>
      </c>
      <c r="T56" s="118">
        <v>56.0</v>
      </c>
      <c r="U56" s="118">
        <v>1.0</v>
      </c>
      <c r="V56" s="118">
        <v>1.0</v>
      </c>
      <c r="W56" s="120"/>
      <c r="X56" s="122">
        <f t="shared" si="59"/>
        <v>1</v>
      </c>
      <c r="Y56" s="123">
        <f t="shared" si="4"/>
        <v>1.020408163</v>
      </c>
      <c r="Z56" s="124" t="str">
        <f t="shared" si="5"/>
        <v>Đúng</v>
      </c>
    </row>
    <row r="57" ht="15.75" customHeight="1">
      <c r="A57" s="15"/>
      <c r="B57" s="15"/>
      <c r="C57" s="126" t="s">
        <v>128</v>
      </c>
      <c r="D57" s="127">
        <f t="shared" ref="D57:X57" si="62">SUM(D53:D56)</f>
        <v>395</v>
      </c>
      <c r="E57" s="127">
        <f t="shared" si="62"/>
        <v>459</v>
      </c>
      <c r="F57" s="127">
        <f t="shared" si="62"/>
        <v>157</v>
      </c>
      <c r="G57" s="127">
        <f t="shared" si="62"/>
        <v>0</v>
      </c>
      <c r="H57" s="127">
        <f t="shared" si="62"/>
        <v>1</v>
      </c>
      <c r="I57" s="127">
        <f t="shared" si="62"/>
        <v>4</v>
      </c>
      <c r="J57" s="127">
        <f t="shared" si="62"/>
        <v>0</v>
      </c>
      <c r="K57" s="127">
        <f t="shared" si="62"/>
        <v>13</v>
      </c>
      <c r="L57" s="127">
        <f t="shared" si="62"/>
        <v>455</v>
      </c>
      <c r="M57" s="127">
        <f t="shared" si="62"/>
        <v>0</v>
      </c>
      <c r="N57" s="127">
        <f t="shared" si="62"/>
        <v>0</v>
      </c>
      <c r="O57" s="127">
        <f t="shared" si="62"/>
        <v>0</v>
      </c>
      <c r="P57" s="127">
        <f t="shared" si="62"/>
        <v>2</v>
      </c>
      <c r="Q57" s="127">
        <f t="shared" si="62"/>
        <v>-2</v>
      </c>
      <c r="R57" s="127">
        <f t="shared" si="62"/>
        <v>453</v>
      </c>
      <c r="S57" s="127">
        <f t="shared" si="62"/>
        <v>453</v>
      </c>
      <c r="T57" s="127">
        <f t="shared" si="62"/>
        <v>224</v>
      </c>
      <c r="U57" s="127">
        <f t="shared" si="62"/>
        <v>2</v>
      </c>
      <c r="V57" s="127">
        <f t="shared" si="62"/>
        <v>1</v>
      </c>
      <c r="W57" s="127">
        <f t="shared" si="62"/>
        <v>0</v>
      </c>
      <c r="X57" s="127">
        <f t="shared" si="62"/>
        <v>2</v>
      </c>
      <c r="Y57" s="131">
        <f t="shared" si="4"/>
        <v>0.4415011038</v>
      </c>
      <c r="Z57" s="124" t="str">
        <f t="shared" si="5"/>
        <v>Đúng</v>
      </c>
    </row>
    <row r="58" ht="15.75" customHeight="1">
      <c r="A58" s="157">
        <v>11.0</v>
      </c>
      <c r="B58" s="158" t="s">
        <v>138</v>
      </c>
      <c r="C58" s="117">
        <v>6.0</v>
      </c>
      <c r="D58" s="118">
        <v>119.0</v>
      </c>
      <c r="E58" s="159">
        <v>127.0</v>
      </c>
      <c r="F58" s="118">
        <v>127.0</v>
      </c>
      <c r="G58" s="125">
        <v>0.0</v>
      </c>
      <c r="H58" s="125">
        <v>0.0</v>
      </c>
      <c r="I58" s="118">
        <v>2.0</v>
      </c>
      <c r="J58" s="159">
        <v>0.0</v>
      </c>
      <c r="K58" s="118">
        <v>3.0</v>
      </c>
      <c r="L58" s="118">
        <v>125.0</v>
      </c>
      <c r="M58" s="125">
        <v>0.0</v>
      </c>
      <c r="N58" s="125">
        <v>0.0</v>
      </c>
      <c r="O58" s="125">
        <v>1.0</v>
      </c>
      <c r="P58" s="145">
        <v>0.0</v>
      </c>
      <c r="Q58" s="145">
        <v>-1.0</v>
      </c>
      <c r="R58" s="118">
        <v>124.0</v>
      </c>
      <c r="S58" s="118">
        <v>124.0</v>
      </c>
      <c r="T58" s="118">
        <v>60.0</v>
      </c>
      <c r="U58" s="118">
        <v>1.0</v>
      </c>
      <c r="V58" s="118">
        <v>0.0</v>
      </c>
      <c r="W58" s="125">
        <v>0.0</v>
      </c>
      <c r="X58" s="122">
        <f t="shared" ref="X58:X61" si="63">J58+P58</f>
        <v>0</v>
      </c>
      <c r="Y58" s="123">
        <f t="shared" si="4"/>
        <v>0</v>
      </c>
      <c r="Z58" s="124" t="str">
        <f t="shared" si="5"/>
        <v>Đúng</v>
      </c>
    </row>
    <row r="59" ht="15.75" customHeight="1">
      <c r="A59" s="14"/>
      <c r="B59" s="14"/>
      <c r="C59" s="117">
        <v>7.0</v>
      </c>
      <c r="D59" s="118">
        <v>89.0</v>
      </c>
      <c r="E59" s="119">
        <f t="shared" ref="E59:E61" si="64">D58+H59-H58</f>
        <v>119</v>
      </c>
      <c r="F59" s="118">
        <v>2.0</v>
      </c>
      <c r="G59" s="125">
        <v>0.0</v>
      </c>
      <c r="H59" s="125">
        <v>0.0</v>
      </c>
      <c r="I59" s="118">
        <v>0.0</v>
      </c>
      <c r="J59" s="159">
        <v>0.0</v>
      </c>
      <c r="K59" s="118">
        <v>3.0</v>
      </c>
      <c r="L59" s="118">
        <v>121.0</v>
      </c>
      <c r="M59" s="125">
        <v>0.0</v>
      </c>
      <c r="N59" s="125">
        <v>0.0</v>
      </c>
      <c r="O59" s="125">
        <v>1.0</v>
      </c>
      <c r="P59" s="145">
        <v>0.0</v>
      </c>
      <c r="Q59" s="145">
        <v>-1.0</v>
      </c>
      <c r="R59" s="118">
        <v>120.0</v>
      </c>
      <c r="S59" s="118">
        <v>120.0</v>
      </c>
      <c r="T59" s="118">
        <v>56.0</v>
      </c>
      <c r="U59" s="118">
        <v>0.0</v>
      </c>
      <c r="V59" s="118">
        <v>0.0</v>
      </c>
      <c r="W59" s="125">
        <v>0.0</v>
      </c>
      <c r="X59" s="122">
        <f t="shared" si="63"/>
        <v>0</v>
      </c>
      <c r="Y59" s="123">
        <f t="shared" si="4"/>
        <v>0</v>
      </c>
      <c r="Z59" s="124" t="str">
        <f t="shared" si="5"/>
        <v>Đúng</v>
      </c>
    </row>
    <row r="60" ht="15.75" customHeight="1">
      <c r="A60" s="14"/>
      <c r="B60" s="14"/>
      <c r="C60" s="117">
        <v>8.0</v>
      </c>
      <c r="D60" s="118">
        <v>97.0</v>
      </c>
      <c r="E60" s="119">
        <f t="shared" si="64"/>
        <v>89</v>
      </c>
      <c r="F60" s="118">
        <v>0.0</v>
      </c>
      <c r="G60" s="125">
        <v>0.0</v>
      </c>
      <c r="H60" s="125">
        <v>0.0</v>
      </c>
      <c r="I60" s="118">
        <v>2.0</v>
      </c>
      <c r="J60" s="159">
        <v>0.0</v>
      </c>
      <c r="K60" s="118">
        <v>2.0</v>
      </c>
      <c r="L60" s="118">
        <v>87.0</v>
      </c>
      <c r="M60" s="125">
        <v>0.0</v>
      </c>
      <c r="N60" s="125">
        <v>0.0</v>
      </c>
      <c r="O60" s="125">
        <v>0.0</v>
      </c>
      <c r="P60" s="145">
        <v>0.0</v>
      </c>
      <c r="Q60" s="145">
        <v>0.0</v>
      </c>
      <c r="R60" s="118">
        <v>87.0</v>
      </c>
      <c r="S60" s="118">
        <v>87.0</v>
      </c>
      <c r="T60" s="118">
        <v>45.0</v>
      </c>
      <c r="U60" s="118">
        <v>2.0</v>
      </c>
      <c r="V60" s="118">
        <v>0.0</v>
      </c>
      <c r="W60" s="125">
        <v>0.0</v>
      </c>
      <c r="X60" s="122">
        <f t="shared" si="63"/>
        <v>0</v>
      </c>
      <c r="Y60" s="123">
        <f t="shared" si="4"/>
        <v>0</v>
      </c>
      <c r="Z60" s="124" t="str">
        <f t="shared" si="5"/>
        <v>Đúng</v>
      </c>
    </row>
    <row r="61" ht="15.75" customHeight="1">
      <c r="A61" s="14"/>
      <c r="B61" s="14"/>
      <c r="C61" s="117">
        <v>9.0</v>
      </c>
      <c r="D61" s="118">
        <v>88.0</v>
      </c>
      <c r="E61" s="119">
        <f t="shared" si="64"/>
        <v>97</v>
      </c>
      <c r="F61" s="118">
        <v>1.0</v>
      </c>
      <c r="G61" s="125">
        <v>0.0</v>
      </c>
      <c r="H61" s="125">
        <v>0.0</v>
      </c>
      <c r="I61" s="118">
        <v>0.0</v>
      </c>
      <c r="J61" s="159">
        <v>0.0</v>
      </c>
      <c r="K61" s="118">
        <v>3.0</v>
      </c>
      <c r="L61" s="118">
        <v>98.0</v>
      </c>
      <c r="M61" s="125">
        <v>0.0</v>
      </c>
      <c r="N61" s="125">
        <v>0.0</v>
      </c>
      <c r="O61" s="125">
        <v>0.0</v>
      </c>
      <c r="P61" s="145">
        <v>1.0</v>
      </c>
      <c r="Q61" s="145">
        <v>-1.0</v>
      </c>
      <c r="R61" s="118">
        <v>97.0</v>
      </c>
      <c r="S61" s="118">
        <v>97.0</v>
      </c>
      <c r="T61" s="118">
        <v>47.0</v>
      </c>
      <c r="U61" s="118">
        <v>1.0</v>
      </c>
      <c r="V61" s="118">
        <v>0.0</v>
      </c>
      <c r="W61" s="125">
        <v>0.0</v>
      </c>
      <c r="X61" s="122">
        <f t="shared" si="63"/>
        <v>1</v>
      </c>
      <c r="Y61" s="123">
        <f t="shared" si="4"/>
        <v>1.030927835</v>
      </c>
      <c r="Z61" s="124" t="str">
        <f t="shared" si="5"/>
        <v>Đúng</v>
      </c>
    </row>
    <row r="62" ht="15.75" customHeight="1">
      <c r="A62" s="15"/>
      <c r="B62" s="15"/>
      <c r="C62" s="126" t="s">
        <v>128</v>
      </c>
      <c r="D62" s="127">
        <f t="shared" ref="D62:X62" si="65">SUM(D58:D61)</f>
        <v>393</v>
      </c>
      <c r="E62" s="127">
        <f t="shared" si="65"/>
        <v>432</v>
      </c>
      <c r="F62" s="127">
        <f t="shared" si="65"/>
        <v>130</v>
      </c>
      <c r="G62" s="127">
        <f t="shared" si="65"/>
        <v>0</v>
      </c>
      <c r="H62" s="127">
        <f t="shared" si="65"/>
        <v>0</v>
      </c>
      <c r="I62" s="127">
        <f t="shared" si="65"/>
        <v>4</v>
      </c>
      <c r="J62" s="127">
        <f t="shared" si="65"/>
        <v>0</v>
      </c>
      <c r="K62" s="127">
        <f t="shared" si="65"/>
        <v>11</v>
      </c>
      <c r="L62" s="127">
        <f t="shared" si="65"/>
        <v>431</v>
      </c>
      <c r="M62" s="127">
        <f t="shared" si="65"/>
        <v>0</v>
      </c>
      <c r="N62" s="127">
        <f t="shared" si="65"/>
        <v>0</v>
      </c>
      <c r="O62" s="127">
        <f t="shared" si="65"/>
        <v>2</v>
      </c>
      <c r="P62" s="127">
        <f t="shared" si="65"/>
        <v>1</v>
      </c>
      <c r="Q62" s="127">
        <f t="shared" si="65"/>
        <v>-3</v>
      </c>
      <c r="R62" s="127">
        <f t="shared" si="65"/>
        <v>428</v>
      </c>
      <c r="S62" s="127">
        <f t="shared" si="65"/>
        <v>428</v>
      </c>
      <c r="T62" s="127">
        <f t="shared" si="65"/>
        <v>208</v>
      </c>
      <c r="U62" s="127">
        <f t="shared" si="65"/>
        <v>4</v>
      </c>
      <c r="V62" s="127">
        <f t="shared" si="65"/>
        <v>0</v>
      </c>
      <c r="W62" s="127">
        <f t="shared" si="65"/>
        <v>0</v>
      </c>
      <c r="X62" s="127">
        <f t="shared" si="65"/>
        <v>1</v>
      </c>
      <c r="Y62" s="131">
        <f t="shared" si="4"/>
        <v>0.2336448598</v>
      </c>
      <c r="Z62" s="124" t="str">
        <f t="shared" si="5"/>
        <v>Đúng</v>
      </c>
    </row>
    <row r="63" ht="15.75" customHeight="1">
      <c r="A63" s="160">
        <v>12.0</v>
      </c>
      <c r="B63" s="161" t="s">
        <v>139</v>
      </c>
      <c r="C63" s="117">
        <v>6.0</v>
      </c>
      <c r="D63" s="121"/>
      <c r="E63" s="119">
        <f>F63+H63</f>
        <v>0</v>
      </c>
      <c r="F63" s="121"/>
      <c r="G63" s="120"/>
      <c r="H63" s="120"/>
      <c r="I63" s="121"/>
      <c r="J63" s="119">
        <f>E63+G63-I63-L63</f>
        <v>0</v>
      </c>
      <c r="K63" s="121"/>
      <c r="L63" s="121"/>
      <c r="M63" s="120"/>
      <c r="N63" s="120"/>
      <c r="O63" s="120"/>
      <c r="P63" s="122">
        <f t="shared" ref="P63:P66" si="66">L63+M63+N63-O63-R63</f>
        <v>0</v>
      </c>
      <c r="Q63" s="122">
        <f t="shared" ref="Q63:Q66" si="67">R63-L63</f>
        <v>0</v>
      </c>
      <c r="R63" s="121"/>
      <c r="S63" s="121"/>
      <c r="T63" s="121"/>
      <c r="U63" s="121"/>
      <c r="V63" s="121"/>
      <c r="W63" s="120"/>
      <c r="X63" s="122">
        <f t="shared" ref="X63:X66" si="68">J63+P63</f>
        <v>0</v>
      </c>
      <c r="Y63" s="123" t="str">
        <f t="shared" si="4"/>
        <v>#DIV/0!</v>
      </c>
      <c r="Z63" s="124" t="str">
        <f t="shared" si="5"/>
        <v>Đúng</v>
      </c>
    </row>
    <row r="64" ht="15.75" customHeight="1">
      <c r="A64" s="14"/>
      <c r="B64" s="14"/>
      <c r="C64" s="117">
        <v>7.0</v>
      </c>
      <c r="D64" s="121"/>
      <c r="E64" s="119">
        <f t="shared" ref="E64:E66" si="69">D63+H64-H63</f>
        <v>0</v>
      </c>
      <c r="F64" s="121"/>
      <c r="G64" s="120"/>
      <c r="H64" s="120"/>
      <c r="I64" s="121"/>
      <c r="J64" s="119">
        <f t="shared" ref="J64:J66" si="70">E64+F64+G64-I64-L64</f>
        <v>0</v>
      </c>
      <c r="K64" s="121"/>
      <c r="L64" s="121"/>
      <c r="M64" s="120"/>
      <c r="N64" s="120"/>
      <c r="O64" s="120"/>
      <c r="P64" s="122">
        <f t="shared" si="66"/>
        <v>0</v>
      </c>
      <c r="Q64" s="122">
        <f t="shared" si="67"/>
        <v>0</v>
      </c>
      <c r="R64" s="121"/>
      <c r="S64" s="121"/>
      <c r="T64" s="121"/>
      <c r="U64" s="121"/>
      <c r="V64" s="121"/>
      <c r="W64" s="120"/>
      <c r="X64" s="122">
        <f t="shared" si="68"/>
        <v>0</v>
      </c>
      <c r="Y64" s="123" t="str">
        <f t="shared" si="4"/>
        <v>#DIV/0!</v>
      </c>
      <c r="Z64" s="124" t="str">
        <f t="shared" si="5"/>
        <v>Đúng</v>
      </c>
    </row>
    <row r="65" ht="15.75" customHeight="1">
      <c r="A65" s="14"/>
      <c r="B65" s="14"/>
      <c r="C65" s="117">
        <v>8.0</v>
      </c>
      <c r="D65" s="121"/>
      <c r="E65" s="119">
        <f t="shared" si="69"/>
        <v>0</v>
      </c>
      <c r="F65" s="121"/>
      <c r="G65" s="120"/>
      <c r="H65" s="120"/>
      <c r="I65" s="121"/>
      <c r="J65" s="119">
        <f t="shared" si="70"/>
        <v>0</v>
      </c>
      <c r="K65" s="121"/>
      <c r="L65" s="121"/>
      <c r="M65" s="120"/>
      <c r="N65" s="120"/>
      <c r="O65" s="120"/>
      <c r="P65" s="122">
        <f t="shared" si="66"/>
        <v>0</v>
      </c>
      <c r="Q65" s="122">
        <f t="shared" si="67"/>
        <v>0</v>
      </c>
      <c r="R65" s="121"/>
      <c r="S65" s="121"/>
      <c r="T65" s="121"/>
      <c r="U65" s="121"/>
      <c r="V65" s="121"/>
      <c r="W65" s="120"/>
      <c r="X65" s="122">
        <f t="shared" si="68"/>
        <v>0</v>
      </c>
      <c r="Y65" s="123" t="str">
        <f t="shared" si="4"/>
        <v>#DIV/0!</v>
      </c>
      <c r="Z65" s="124" t="str">
        <f t="shared" si="5"/>
        <v>Đúng</v>
      </c>
    </row>
    <row r="66" ht="15.75" customHeight="1">
      <c r="A66" s="14"/>
      <c r="B66" s="14"/>
      <c r="C66" s="117">
        <v>9.0</v>
      </c>
      <c r="D66" s="121"/>
      <c r="E66" s="119">
        <f t="shared" si="69"/>
        <v>0</v>
      </c>
      <c r="F66" s="121"/>
      <c r="G66" s="120"/>
      <c r="H66" s="120"/>
      <c r="I66" s="121"/>
      <c r="J66" s="119">
        <f t="shared" si="70"/>
        <v>0</v>
      </c>
      <c r="K66" s="121"/>
      <c r="L66" s="121"/>
      <c r="M66" s="120"/>
      <c r="N66" s="120"/>
      <c r="O66" s="120"/>
      <c r="P66" s="122">
        <f t="shared" si="66"/>
        <v>0</v>
      </c>
      <c r="Q66" s="122">
        <f t="shared" si="67"/>
        <v>0</v>
      </c>
      <c r="R66" s="121"/>
      <c r="S66" s="121"/>
      <c r="T66" s="121"/>
      <c r="U66" s="121"/>
      <c r="V66" s="121"/>
      <c r="W66" s="120"/>
      <c r="X66" s="122">
        <f t="shared" si="68"/>
        <v>0</v>
      </c>
      <c r="Y66" s="123" t="str">
        <f t="shared" si="4"/>
        <v>#DIV/0!</v>
      </c>
      <c r="Z66" s="124" t="str">
        <f t="shared" si="5"/>
        <v>Đúng</v>
      </c>
    </row>
    <row r="67" ht="15.75" customHeight="1">
      <c r="A67" s="15"/>
      <c r="B67" s="15"/>
      <c r="C67" s="126" t="s">
        <v>128</v>
      </c>
      <c r="D67" s="127">
        <f t="shared" ref="D67:N67" si="71">SUM(D63:D66)</f>
        <v>0</v>
      </c>
      <c r="E67" s="127">
        <f t="shared" si="71"/>
        <v>0</v>
      </c>
      <c r="F67" s="127">
        <f t="shared" si="71"/>
        <v>0</v>
      </c>
      <c r="G67" s="127">
        <f t="shared" si="71"/>
        <v>0</v>
      </c>
      <c r="H67" s="127">
        <f t="shared" si="71"/>
        <v>0</v>
      </c>
      <c r="I67" s="127">
        <f t="shared" si="71"/>
        <v>0</v>
      </c>
      <c r="J67" s="127">
        <f t="shared" si="71"/>
        <v>0</v>
      </c>
      <c r="K67" s="127">
        <f t="shared" si="71"/>
        <v>0</v>
      </c>
      <c r="L67" s="127">
        <f t="shared" si="71"/>
        <v>0</v>
      </c>
      <c r="M67" s="127">
        <f t="shared" si="71"/>
        <v>0</v>
      </c>
      <c r="N67" s="127">
        <f t="shared" si="71"/>
        <v>0</v>
      </c>
      <c r="O67" s="162">
        <v>0.0</v>
      </c>
      <c r="P67" s="127">
        <f t="shared" ref="P67:X67" si="72">SUM(P63:P66)</f>
        <v>0</v>
      </c>
      <c r="Q67" s="127">
        <f t="shared" si="72"/>
        <v>0</v>
      </c>
      <c r="R67" s="127">
        <f t="shared" si="72"/>
        <v>0</v>
      </c>
      <c r="S67" s="127">
        <f t="shared" si="72"/>
        <v>0</v>
      </c>
      <c r="T67" s="127">
        <f t="shared" si="72"/>
        <v>0</v>
      </c>
      <c r="U67" s="127">
        <f t="shared" si="72"/>
        <v>0</v>
      </c>
      <c r="V67" s="127">
        <f t="shared" si="72"/>
        <v>0</v>
      </c>
      <c r="W67" s="127">
        <f t="shared" si="72"/>
        <v>0</v>
      </c>
      <c r="X67" s="127">
        <f t="shared" si="72"/>
        <v>0</v>
      </c>
      <c r="Y67" s="131" t="str">
        <f t="shared" si="4"/>
        <v>#DIV/0!</v>
      </c>
      <c r="Z67" s="124" t="str">
        <f t="shared" si="5"/>
        <v>Đúng</v>
      </c>
    </row>
    <row r="68" ht="15.75" customHeight="1">
      <c r="A68" s="132">
        <v>13.0</v>
      </c>
      <c r="B68" s="133" t="s">
        <v>140</v>
      </c>
      <c r="C68" s="117">
        <v>6.0</v>
      </c>
      <c r="D68" s="118">
        <v>70.0</v>
      </c>
      <c r="E68" s="159">
        <v>66.0</v>
      </c>
      <c r="F68" s="118">
        <v>66.0</v>
      </c>
      <c r="G68" s="125">
        <v>0.0</v>
      </c>
      <c r="H68" s="125">
        <v>0.0</v>
      </c>
      <c r="I68" s="118">
        <v>0.0</v>
      </c>
      <c r="J68" s="119">
        <f>E68+G68-I68-L68</f>
        <v>0</v>
      </c>
      <c r="K68" s="118">
        <v>2.0</v>
      </c>
      <c r="L68" s="118">
        <v>66.0</v>
      </c>
      <c r="M68" s="125">
        <v>0.0</v>
      </c>
      <c r="N68" s="125">
        <v>0.0</v>
      </c>
      <c r="O68" s="125">
        <v>0.0</v>
      </c>
      <c r="P68" s="122">
        <f t="shared" ref="P68:P70" si="73">L68+M68+N68-O68-R68</f>
        <v>0</v>
      </c>
      <c r="Q68" s="122">
        <f t="shared" ref="Q68:Q71" si="74">R68-L68</f>
        <v>0</v>
      </c>
      <c r="R68" s="118">
        <v>66.0</v>
      </c>
      <c r="S68" s="118">
        <v>66.0</v>
      </c>
      <c r="T68" s="118">
        <v>25.0</v>
      </c>
      <c r="U68" s="118">
        <v>2.0</v>
      </c>
      <c r="V68" s="118">
        <v>34.0</v>
      </c>
      <c r="W68" s="125">
        <v>0.0</v>
      </c>
      <c r="X68" s="122">
        <f t="shared" ref="X68:X71" si="75">J68+P68</f>
        <v>0</v>
      </c>
      <c r="Y68" s="123">
        <f t="shared" si="4"/>
        <v>0</v>
      </c>
      <c r="Z68" s="124" t="str">
        <f t="shared" si="5"/>
        <v>Đúng</v>
      </c>
    </row>
    <row r="69" ht="15.75" customHeight="1">
      <c r="A69" s="14"/>
      <c r="B69" s="14"/>
      <c r="C69" s="117">
        <v>7.0</v>
      </c>
      <c r="D69" s="118">
        <v>33.0</v>
      </c>
      <c r="E69" s="119">
        <f>D68+H69-H6871</f>
        <v>71</v>
      </c>
      <c r="F69" s="118">
        <v>0.0</v>
      </c>
      <c r="G69" s="125">
        <v>0.0</v>
      </c>
      <c r="H69" s="125">
        <v>1.0</v>
      </c>
      <c r="I69" s="118">
        <v>0.0</v>
      </c>
      <c r="J69" s="119">
        <f t="shared" ref="J69:J70" si="76">E69+F69+G69-I69-L69</f>
        <v>0</v>
      </c>
      <c r="K69" s="118">
        <v>2.0</v>
      </c>
      <c r="L69" s="118">
        <v>71.0</v>
      </c>
      <c r="M69" s="125">
        <v>0.0</v>
      </c>
      <c r="N69" s="125">
        <v>0.0</v>
      </c>
      <c r="O69" s="125">
        <v>0.0</v>
      </c>
      <c r="P69" s="122">
        <f t="shared" si="73"/>
        <v>0</v>
      </c>
      <c r="Q69" s="122">
        <f t="shared" si="74"/>
        <v>0</v>
      </c>
      <c r="R69" s="118">
        <v>71.0</v>
      </c>
      <c r="S69" s="118">
        <v>71.0</v>
      </c>
      <c r="T69" s="118">
        <v>28.0</v>
      </c>
      <c r="U69" s="118">
        <v>1.0</v>
      </c>
      <c r="V69" s="118">
        <v>34.0</v>
      </c>
      <c r="W69" s="125">
        <v>0.0</v>
      </c>
      <c r="X69" s="122">
        <f t="shared" si="75"/>
        <v>0</v>
      </c>
      <c r="Y69" s="123">
        <f t="shared" si="4"/>
        <v>0</v>
      </c>
      <c r="Z69" s="124" t="str">
        <f t="shared" si="5"/>
        <v>Đúng</v>
      </c>
    </row>
    <row r="70" ht="15.75" customHeight="1">
      <c r="A70" s="14"/>
      <c r="B70" s="14"/>
      <c r="C70" s="117">
        <v>8.0</v>
      </c>
      <c r="D70" s="118">
        <v>62.0</v>
      </c>
      <c r="E70" s="159">
        <v>32.0</v>
      </c>
      <c r="F70" s="118">
        <v>0.0</v>
      </c>
      <c r="G70" s="125">
        <v>0.0</v>
      </c>
      <c r="H70" s="125">
        <v>0.0</v>
      </c>
      <c r="I70" s="118">
        <v>0.0</v>
      </c>
      <c r="J70" s="119">
        <f t="shared" si="76"/>
        <v>0</v>
      </c>
      <c r="K70" s="118">
        <v>1.0</v>
      </c>
      <c r="L70" s="118">
        <v>32.0</v>
      </c>
      <c r="M70" s="125">
        <v>0.0</v>
      </c>
      <c r="N70" s="125">
        <v>0.0</v>
      </c>
      <c r="O70" s="125">
        <v>0.0</v>
      </c>
      <c r="P70" s="122">
        <f t="shared" si="73"/>
        <v>0</v>
      </c>
      <c r="Q70" s="122">
        <f t="shared" si="74"/>
        <v>0</v>
      </c>
      <c r="R70" s="118">
        <v>32.0</v>
      </c>
      <c r="S70" s="118">
        <v>32.0</v>
      </c>
      <c r="T70" s="118">
        <v>18.0</v>
      </c>
      <c r="U70" s="118">
        <v>0.0</v>
      </c>
      <c r="V70" s="118">
        <v>15.0</v>
      </c>
      <c r="W70" s="125">
        <v>0.0</v>
      </c>
      <c r="X70" s="122">
        <f t="shared" si="75"/>
        <v>0</v>
      </c>
      <c r="Y70" s="123">
        <f t="shared" si="4"/>
        <v>0</v>
      </c>
      <c r="Z70" s="124" t="str">
        <f t="shared" si="5"/>
        <v>Đúng</v>
      </c>
    </row>
    <row r="71" ht="15.75" customHeight="1">
      <c r="A71" s="14"/>
      <c r="B71" s="14"/>
      <c r="C71" s="117">
        <v>9.0</v>
      </c>
      <c r="D71" s="118">
        <v>45.0</v>
      </c>
      <c r="E71" s="159">
        <v>58.0</v>
      </c>
      <c r="F71" s="118">
        <v>0.0</v>
      </c>
      <c r="G71" s="125">
        <v>0.0</v>
      </c>
      <c r="H71" s="125">
        <v>0.0</v>
      </c>
      <c r="I71" s="118">
        <v>2.0</v>
      </c>
      <c r="J71" s="159">
        <v>0.0</v>
      </c>
      <c r="K71" s="118">
        <v>2.0</v>
      </c>
      <c r="L71" s="118">
        <v>58.0</v>
      </c>
      <c r="M71" s="125">
        <v>0.0</v>
      </c>
      <c r="N71" s="125">
        <v>0.0</v>
      </c>
      <c r="O71" s="125">
        <v>2.0</v>
      </c>
      <c r="P71" s="145">
        <v>0.0</v>
      </c>
      <c r="Q71" s="122">
        <f t="shared" si="74"/>
        <v>0</v>
      </c>
      <c r="R71" s="118">
        <v>58.0</v>
      </c>
      <c r="S71" s="118">
        <v>58.0</v>
      </c>
      <c r="T71" s="118">
        <v>33.0</v>
      </c>
      <c r="U71" s="118">
        <v>0.0</v>
      </c>
      <c r="V71" s="118">
        <v>19.0</v>
      </c>
      <c r="W71" s="125">
        <v>0.0</v>
      </c>
      <c r="X71" s="122">
        <f t="shared" si="75"/>
        <v>0</v>
      </c>
      <c r="Y71" s="123">
        <f t="shared" si="4"/>
        <v>0</v>
      </c>
      <c r="Z71" s="124" t="str">
        <f t="shared" si="5"/>
        <v>Đúng</v>
      </c>
    </row>
    <row r="72" ht="15.75" customHeight="1">
      <c r="A72" s="15"/>
      <c r="B72" s="15"/>
      <c r="C72" s="126" t="s">
        <v>128</v>
      </c>
      <c r="D72" s="127">
        <f t="shared" ref="D72:X72" si="77">SUM(D68:D71)</f>
        <v>210</v>
      </c>
      <c r="E72" s="127">
        <f t="shared" si="77"/>
        <v>227</v>
      </c>
      <c r="F72" s="127">
        <f t="shared" si="77"/>
        <v>66</v>
      </c>
      <c r="G72" s="127">
        <f t="shared" si="77"/>
        <v>0</v>
      </c>
      <c r="H72" s="127">
        <f t="shared" si="77"/>
        <v>1</v>
      </c>
      <c r="I72" s="127">
        <f t="shared" si="77"/>
        <v>2</v>
      </c>
      <c r="J72" s="127">
        <f t="shared" si="77"/>
        <v>0</v>
      </c>
      <c r="K72" s="127">
        <f t="shared" si="77"/>
        <v>7</v>
      </c>
      <c r="L72" s="127">
        <f t="shared" si="77"/>
        <v>227</v>
      </c>
      <c r="M72" s="127">
        <f t="shared" si="77"/>
        <v>0</v>
      </c>
      <c r="N72" s="127">
        <f t="shared" si="77"/>
        <v>0</v>
      </c>
      <c r="O72" s="127">
        <f t="shared" si="77"/>
        <v>2</v>
      </c>
      <c r="P72" s="127">
        <f t="shared" si="77"/>
        <v>0</v>
      </c>
      <c r="Q72" s="127">
        <f t="shared" si="77"/>
        <v>0</v>
      </c>
      <c r="R72" s="127">
        <f t="shared" si="77"/>
        <v>227</v>
      </c>
      <c r="S72" s="127">
        <f t="shared" si="77"/>
        <v>227</v>
      </c>
      <c r="T72" s="127">
        <f t="shared" si="77"/>
        <v>104</v>
      </c>
      <c r="U72" s="127">
        <f t="shared" si="77"/>
        <v>3</v>
      </c>
      <c r="V72" s="127">
        <f t="shared" si="77"/>
        <v>102</v>
      </c>
      <c r="W72" s="127">
        <f t="shared" si="77"/>
        <v>0</v>
      </c>
      <c r="X72" s="127">
        <f t="shared" si="77"/>
        <v>0</v>
      </c>
      <c r="Y72" s="131">
        <f t="shared" si="4"/>
        <v>0</v>
      </c>
      <c r="Z72" s="124" t="str">
        <f t="shared" si="5"/>
        <v>Đúng</v>
      </c>
    </row>
    <row r="73" ht="15.75" customHeight="1">
      <c r="A73" s="163">
        <v>14.0</v>
      </c>
      <c r="B73" s="164" t="s">
        <v>141</v>
      </c>
      <c r="C73" s="117">
        <v>6.0</v>
      </c>
      <c r="D73" s="118">
        <v>177.0</v>
      </c>
      <c r="E73" s="119">
        <f>F73+H73</f>
        <v>182</v>
      </c>
      <c r="F73" s="118">
        <v>182.0</v>
      </c>
      <c r="G73" s="120"/>
      <c r="H73" s="120"/>
      <c r="I73" s="121"/>
      <c r="J73" s="119">
        <f>E73+G73-I73-L73</f>
        <v>0</v>
      </c>
      <c r="K73" s="118">
        <v>4.0</v>
      </c>
      <c r="L73" s="118">
        <v>182.0</v>
      </c>
      <c r="M73" s="125">
        <v>1.0</v>
      </c>
      <c r="N73" s="120"/>
      <c r="O73" s="125">
        <v>1.0</v>
      </c>
      <c r="P73" s="122">
        <f t="shared" ref="P73:P76" si="78">L73+M73+N73-O73-R73</f>
        <v>0</v>
      </c>
      <c r="Q73" s="122">
        <f t="shared" ref="Q73:Q76" si="79">R73-L73</f>
        <v>0</v>
      </c>
      <c r="R73" s="118">
        <v>182.0</v>
      </c>
      <c r="S73" s="118">
        <v>182.0</v>
      </c>
      <c r="T73" s="118">
        <v>83.0</v>
      </c>
      <c r="U73" s="121"/>
      <c r="V73" s="121"/>
      <c r="W73" s="120"/>
      <c r="X73" s="122">
        <f t="shared" ref="X73:X76" si="80">J73+P73</f>
        <v>0</v>
      </c>
      <c r="Y73" s="123">
        <f t="shared" si="4"/>
        <v>0</v>
      </c>
      <c r="Z73" s="124" t="str">
        <f t="shared" si="5"/>
        <v>Đúng</v>
      </c>
    </row>
    <row r="74" ht="15.75" customHeight="1">
      <c r="A74" s="14"/>
      <c r="B74" s="14"/>
      <c r="C74" s="117">
        <v>7.0</v>
      </c>
      <c r="D74" s="118">
        <v>122.0</v>
      </c>
      <c r="E74" s="119">
        <f t="shared" ref="E74:E76" si="81">D73+H74-H73</f>
        <v>177</v>
      </c>
      <c r="F74" s="118">
        <v>1.0</v>
      </c>
      <c r="G74" s="120"/>
      <c r="H74" s="120"/>
      <c r="I74" s="118">
        <v>3.0</v>
      </c>
      <c r="J74" s="119">
        <f t="shared" ref="J74:J76" si="82">E74+F74+G74-I74-L74</f>
        <v>0</v>
      </c>
      <c r="K74" s="118">
        <v>4.0</v>
      </c>
      <c r="L74" s="118">
        <v>175.0</v>
      </c>
      <c r="M74" s="125">
        <v>1.0</v>
      </c>
      <c r="N74" s="120"/>
      <c r="O74" s="125"/>
      <c r="P74" s="122">
        <f t="shared" si="78"/>
        <v>0</v>
      </c>
      <c r="Q74" s="122">
        <f t="shared" si="79"/>
        <v>1</v>
      </c>
      <c r="R74" s="118">
        <v>176.0</v>
      </c>
      <c r="S74" s="118">
        <v>176.0</v>
      </c>
      <c r="T74" s="118">
        <v>76.0</v>
      </c>
      <c r="U74" s="121"/>
      <c r="V74" s="121"/>
      <c r="W74" s="120"/>
      <c r="X74" s="122">
        <f t="shared" si="80"/>
        <v>0</v>
      </c>
      <c r="Y74" s="123">
        <f t="shared" si="4"/>
        <v>0</v>
      </c>
      <c r="Z74" s="124" t="str">
        <f t="shared" si="5"/>
        <v>Đúng</v>
      </c>
    </row>
    <row r="75" ht="15.75" customHeight="1">
      <c r="A75" s="14"/>
      <c r="B75" s="14"/>
      <c r="C75" s="117">
        <v>8.0</v>
      </c>
      <c r="D75" s="118">
        <v>163.0</v>
      </c>
      <c r="E75" s="119">
        <f t="shared" si="81"/>
        <v>122</v>
      </c>
      <c r="F75" s="118">
        <v>1.0</v>
      </c>
      <c r="G75" s="120"/>
      <c r="H75" s="120"/>
      <c r="I75" s="118"/>
      <c r="J75" s="119">
        <f t="shared" si="82"/>
        <v>0</v>
      </c>
      <c r="K75" s="118">
        <v>3.0</v>
      </c>
      <c r="L75" s="118">
        <v>123.0</v>
      </c>
      <c r="M75" s="120"/>
      <c r="N75" s="120"/>
      <c r="O75" s="120"/>
      <c r="P75" s="122">
        <f t="shared" si="78"/>
        <v>0</v>
      </c>
      <c r="Q75" s="122">
        <f t="shared" si="79"/>
        <v>0</v>
      </c>
      <c r="R75" s="118">
        <v>123.0</v>
      </c>
      <c r="S75" s="118">
        <v>123.0</v>
      </c>
      <c r="T75" s="118">
        <v>58.0</v>
      </c>
      <c r="U75" s="118">
        <v>3.0</v>
      </c>
      <c r="V75" s="118">
        <v>1.0</v>
      </c>
      <c r="W75" s="120"/>
      <c r="X75" s="122">
        <f t="shared" si="80"/>
        <v>0</v>
      </c>
      <c r="Y75" s="123">
        <f t="shared" si="4"/>
        <v>0</v>
      </c>
      <c r="Z75" s="124" t="str">
        <f t="shared" si="5"/>
        <v>Đúng</v>
      </c>
    </row>
    <row r="76" ht="15.75" customHeight="1">
      <c r="A76" s="14"/>
      <c r="B76" s="14"/>
      <c r="C76" s="117">
        <v>9.0</v>
      </c>
      <c r="D76" s="118">
        <v>163.0</v>
      </c>
      <c r="E76" s="119">
        <f t="shared" si="81"/>
        <v>163</v>
      </c>
      <c r="F76" s="121"/>
      <c r="G76" s="120"/>
      <c r="H76" s="120"/>
      <c r="I76" s="121"/>
      <c r="J76" s="119">
        <f t="shared" si="82"/>
        <v>0</v>
      </c>
      <c r="K76" s="118">
        <v>4.0</v>
      </c>
      <c r="L76" s="118">
        <v>163.0</v>
      </c>
      <c r="M76" s="125">
        <v>1.0</v>
      </c>
      <c r="N76" s="120"/>
      <c r="O76" s="125">
        <v>1.0</v>
      </c>
      <c r="P76" s="122">
        <f t="shared" si="78"/>
        <v>2</v>
      </c>
      <c r="Q76" s="122">
        <f t="shared" si="79"/>
        <v>-2</v>
      </c>
      <c r="R76" s="118">
        <v>161.0</v>
      </c>
      <c r="S76" s="118">
        <v>161.0</v>
      </c>
      <c r="T76" s="118">
        <v>83.0</v>
      </c>
      <c r="U76" s="118">
        <v>1.0</v>
      </c>
      <c r="V76" s="121"/>
      <c r="W76" s="120"/>
      <c r="X76" s="122">
        <f t="shared" si="80"/>
        <v>2</v>
      </c>
      <c r="Y76" s="123">
        <f t="shared" si="4"/>
        <v>1.242236025</v>
      </c>
      <c r="Z76" s="124" t="str">
        <f t="shared" si="5"/>
        <v>Đúng</v>
      </c>
    </row>
    <row r="77" ht="15.75" customHeight="1">
      <c r="A77" s="15"/>
      <c r="B77" s="15"/>
      <c r="C77" s="126" t="s">
        <v>128</v>
      </c>
      <c r="D77" s="127">
        <f t="shared" ref="D77:X77" si="83">SUM(D73:D76)</f>
        <v>625</v>
      </c>
      <c r="E77" s="127">
        <f t="shared" si="83"/>
        <v>644</v>
      </c>
      <c r="F77" s="127">
        <f t="shared" si="83"/>
        <v>184</v>
      </c>
      <c r="G77" s="127">
        <f t="shared" si="83"/>
        <v>0</v>
      </c>
      <c r="H77" s="127">
        <f t="shared" si="83"/>
        <v>0</v>
      </c>
      <c r="I77" s="127">
        <f t="shared" si="83"/>
        <v>3</v>
      </c>
      <c r="J77" s="127">
        <f t="shared" si="83"/>
        <v>0</v>
      </c>
      <c r="K77" s="127">
        <f t="shared" si="83"/>
        <v>15</v>
      </c>
      <c r="L77" s="127">
        <f t="shared" si="83"/>
        <v>643</v>
      </c>
      <c r="M77" s="127">
        <f t="shared" si="83"/>
        <v>3</v>
      </c>
      <c r="N77" s="127">
        <f t="shared" si="83"/>
        <v>0</v>
      </c>
      <c r="O77" s="127">
        <f t="shared" si="83"/>
        <v>2</v>
      </c>
      <c r="P77" s="127">
        <f t="shared" si="83"/>
        <v>2</v>
      </c>
      <c r="Q77" s="127">
        <f t="shared" si="83"/>
        <v>-1</v>
      </c>
      <c r="R77" s="127">
        <f t="shared" si="83"/>
        <v>642</v>
      </c>
      <c r="S77" s="127">
        <f t="shared" si="83"/>
        <v>642</v>
      </c>
      <c r="T77" s="127">
        <f t="shared" si="83"/>
        <v>300</v>
      </c>
      <c r="U77" s="127">
        <f t="shared" si="83"/>
        <v>4</v>
      </c>
      <c r="V77" s="127">
        <f t="shared" si="83"/>
        <v>1</v>
      </c>
      <c r="W77" s="127">
        <f t="shared" si="83"/>
        <v>0</v>
      </c>
      <c r="X77" s="127">
        <f t="shared" si="83"/>
        <v>2</v>
      </c>
      <c r="Y77" s="131">
        <f t="shared" si="4"/>
        <v>0.3115264798</v>
      </c>
      <c r="Z77" s="124" t="str">
        <f t="shared" si="5"/>
        <v>Đúng</v>
      </c>
    </row>
    <row r="78" ht="15.75" customHeight="1">
      <c r="A78" s="143">
        <v>15.0</v>
      </c>
      <c r="B78" s="144" t="s">
        <v>142</v>
      </c>
      <c r="C78" s="117">
        <v>6.0</v>
      </c>
      <c r="D78" s="118">
        <v>80.0</v>
      </c>
      <c r="E78" s="159">
        <v>90.0</v>
      </c>
      <c r="F78" s="118">
        <v>90.0</v>
      </c>
      <c r="G78" s="120"/>
      <c r="H78" s="120"/>
      <c r="I78" s="118">
        <v>3.0</v>
      </c>
      <c r="J78" s="119">
        <f>E78+G78-I78-L78</f>
        <v>0</v>
      </c>
      <c r="K78" s="118">
        <v>3.0</v>
      </c>
      <c r="L78" s="118">
        <v>87.0</v>
      </c>
      <c r="M78" s="120"/>
      <c r="N78" s="120"/>
      <c r="O78" s="125"/>
      <c r="P78" s="122">
        <f t="shared" ref="P78:P81" si="84">L78+M78+N78-O78-R78</f>
        <v>0</v>
      </c>
      <c r="Q78" s="122">
        <f t="shared" ref="Q78:Q81" si="85">R78-L78</f>
        <v>0</v>
      </c>
      <c r="R78" s="118">
        <v>87.0</v>
      </c>
      <c r="S78" s="118">
        <v>87.0</v>
      </c>
      <c r="T78" s="118">
        <v>47.0</v>
      </c>
      <c r="U78" s="121"/>
      <c r="V78" s="121"/>
      <c r="W78" s="120"/>
      <c r="X78" s="122">
        <f t="shared" ref="X78:X81" si="86">J78+P78</f>
        <v>0</v>
      </c>
      <c r="Y78" s="123">
        <f t="shared" si="4"/>
        <v>0</v>
      </c>
      <c r="Z78" s="124" t="str">
        <f t="shared" si="5"/>
        <v>Đúng</v>
      </c>
    </row>
    <row r="79" ht="15.75" customHeight="1">
      <c r="A79" s="14"/>
      <c r="B79" s="14"/>
      <c r="C79" s="117">
        <v>7.0</v>
      </c>
      <c r="D79" s="118">
        <v>64.0</v>
      </c>
      <c r="E79" s="159">
        <v>80.0</v>
      </c>
      <c r="F79" s="118">
        <v>0.0</v>
      </c>
      <c r="G79" s="120"/>
      <c r="H79" s="120"/>
      <c r="I79" s="118">
        <v>4.0</v>
      </c>
      <c r="J79" s="119">
        <f>E79+F79+G79-I79-L79</f>
        <v>0</v>
      </c>
      <c r="K79" s="118">
        <v>2.0</v>
      </c>
      <c r="L79" s="118">
        <v>76.0</v>
      </c>
      <c r="M79" s="120"/>
      <c r="N79" s="120"/>
      <c r="O79" s="125"/>
      <c r="P79" s="122">
        <f t="shared" si="84"/>
        <v>0</v>
      </c>
      <c r="Q79" s="122">
        <f t="shared" si="85"/>
        <v>0</v>
      </c>
      <c r="R79" s="118">
        <v>76.0</v>
      </c>
      <c r="S79" s="118">
        <v>76.0</v>
      </c>
      <c r="T79" s="118">
        <v>35.0</v>
      </c>
      <c r="U79" s="121"/>
      <c r="V79" s="121"/>
      <c r="W79" s="120"/>
      <c r="X79" s="122">
        <f t="shared" si="86"/>
        <v>0</v>
      </c>
      <c r="Y79" s="123">
        <f t="shared" si="4"/>
        <v>0</v>
      </c>
      <c r="Z79" s="124" t="str">
        <f t="shared" si="5"/>
        <v>Đúng</v>
      </c>
    </row>
    <row r="80" ht="15.75" customHeight="1">
      <c r="A80" s="14"/>
      <c r="B80" s="14"/>
      <c r="C80" s="117">
        <v>8.0</v>
      </c>
      <c r="D80" s="118">
        <v>91.0</v>
      </c>
      <c r="E80" s="159">
        <v>65.0</v>
      </c>
      <c r="F80" s="118">
        <v>2.0</v>
      </c>
      <c r="G80" s="120"/>
      <c r="H80" s="120"/>
      <c r="I80" s="118">
        <v>2.0</v>
      </c>
      <c r="J80" s="159">
        <v>0.0</v>
      </c>
      <c r="K80" s="118">
        <v>2.0</v>
      </c>
      <c r="L80" s="118">
        <v>64.0</v>
      </c>
      <c r="M80" s="125"/>
      <c r="N80" s="120"/>
      <c r="O80" s="125"/>
      <c r="P80" s="122">
        <f t="shared" si="84"/>
        <v>2</v>
      </c>
      <c r="Q80" s="122">
        <f t="shared" si="85"/>
        <v>-2</v>
      </c>
      <c r="R80" s="118">
        <v>62.0</v>
      </c>
      <c r="S80" s="118">
        <v>62.0</v>
      </c>
      <c r="T80" s="118">
        <v>23.0</v>
      </c>
      <c r="U80" s="121"/>
      <c r="V80" s="121"/>
      <c r="W80" s="120"/>
      <c r="X80" s="122">
        <f t="shared" si="86"/>
        <v>2</v>
      </c>
      <c r="Y80" s="123">
        <f t="shared" si="4"/>
        <v>3.225806452</v>
      </c>
      <c r="Z80" s="124" t="str">
        <f t="shared" si="5"/>
        <v>Đúng</v>
      </c>
    </row>
    <row r="81" ht="15.75" customHeight="1">
      <c r="A81" s="14"/>
      <c r="B81" s="14"/>
      <c r="C81" s="117">
        <v>9.0</v>
      </c>
      <c r="D81" s="118">
        <v>99.0</v>
      </c>
      <c r="E81" s="159">
        <v>92.0</v>
      </c>
      <c r="F81" s="118">
        <v>1.0</v>
      </c>
      <c r="G81" s="120"/>
      <c r="H81" s="120"/>
      <c r="I81" s="118">
        <v>2.0</v>
      </c>
      <c r="J81" s="159">
        <v>0.0</v>
      </c>
      <c r="K81" s="118">
        <v>3.0</v>
      </c>
      <c r="L81" s="118">
        <v>90.0</v>
      </c>
      <c r="M81" s="125">
        <v>1.0</v>
      </c>
      <c r="N81" s="120"/>
      <c r="O81" s="125"/>
      <c r="P81" s="122">
        <f t="shared" si="84"/>
        <v>0</v>
      </c>
      <c r="Q81" s="122">
        <f t="shared" si="85"/>
        <v>1</v>
      </c>
      <c r="R81" s="118">
        <v>91.0</v>
      </c>
      <c r="S81" s="118">
        <v>91.0</v>
      </c>
      <c r="T81" s="118">
        <v>41.0</v>
      </c>
      <c r="U81" s="121"/>
      <c r="V81" s="121"/>
      <c r="W81" s="120"/>
      <c r="X81" s="122">
        <f t="shared" si="86"/>
        <v>0</v>
      </c>
      <c r="Y81" s="123">
        <f t="shared" si="4"/>
        <v>0</v>
      </c>
      <c r="Z81" s="124" t="str">
        <f t="shared" si="5"/>
        <v>Đúng</v>
      </c>
    </row>
    <row r="82" ht="15.75" customHeight="1">
      <c r="A82" s="15"/>
      <c r="B82" s="15"/>
      <c r="C82" s="126" t="s">
        <v>128</v>
      </c>
      <c r="D82" s="127">
        <f t="shared" ref="D82:X82" si="87">SUM(D78:D81)</f>
        <v>334</v>
      </c>
      <c r="E82" s="127">
        <f t="shared" si="87"/>
        <v>327</v>
      </c>
      <c r="F82" s="127">
        <f t="shared" si="87"/>
        <v>93</v>
      </c>
      <c r="G82" s="127">
        <f t="shared" si="87"/>
        <v>0</v>
      </c>
      <c r="H82" s="127">
        <f t="shared" si="87"/>
        <v>0</v>
      </c>
      <c r="I82" s="127">
        <f t="shared" si="87"/>
        <v>11</v>
      </c>
      <c r="J82" s="127">
        <f t="shared" si="87"/>
        <v>0</v>
      </c>
      <c r="K82" s="127">
        <f t="shared" si="87"/>
        <v>10</v>
      </c>
      <c r="L82" s="127">
        <f t="shared" si="87"/>
        <v>317</v>
      </c>
      <c r="M82" s="127">
        <f t="shared" si="87"/>
        <v>1</v>
      </c>
      <c r="N82" s="127">
        <f t="shared" si="87"/>
        <v>0</v>
      </c>
      <c r="O82" s="127">
        <f t="shared" si="87"/>
        <v>0</v>
      </c>
      <c r="P82" s="127">
        <f t="shared" si="87"/>
        <v>2</v>
      </c>
      <c r="Q82" s="127">
        <f t="shared" si="87"/>
        <v>-1</v>
      </c>
      <c r="R82" s="127">
        <f t="shared" si="87"/>
        <v>316</v>
      </c>
      <c r="S82" s="127">
        <f t="shared" si="87"/>
        <v>316</v>
      </c>
      <c r="T82" s="127">
        <f t="shared" si="87"/>
        <v>146</v>
      </c>
      <c r="U82" s="127">
        <f t="shared" si="87"/>
        <v>0</v>
      </c>
      <c r="V82" s="127">
        <f t="shared" si="87"/>
        <v>0</v>
      </c>
      <c r="W82" s="127">
        <f t="shared" si="87"/>
        <v>0</v>
      </c>
      <c r="X82" s="127">
        <f t="shared" si="87"/>
        <v>2</v>
      </c>
      <c r="Y82" s="131">
        <f t="shared" si="4"/>
        <v>0.6329113924</v>
      </c>
      <c r="Z82" s="124" t="str">
        <f t="shared" si="5"/>
        <v>Đúng</v>
      </c>
    </row>
    <row r="83" ht="15.75" customHeight="1">
      <c r="A83" s="153">
        <v>16.0</v>
      </c>
      <c r="B83" s="154" t="s">
        <v>143</v>
      </c>
      <c r="C83" s="117">
        <v>6.0</v>
      </c>
      <c r="D83" s="118">
        <v>222.0</v>
      </c>
      <c r="E83" s="119">
        <f>F83+H83</f>
        <v>229</v>
      </c>
      <c r="F83" s="118">
        <v>229.0</v>
      </c>
      <c r="G83" s="120"/>
      <c r="H83" s="120"/>
      <c r="I83" s="121"/>
      <c r="J83" s="119">
        <f>E83+G83-I83-L83</f>
        <v>0</v>
      </c>
      <c r="K83" s="118">
        <v>6.0</v>
      </c>
      <c r="L83" s="118">
        <v>229.0</v>
      </c>
      <c r="M83" s="120"/>
      <c r="N83" s="120"/>
      <c r="O83" s="120"/>
      <c r="P83" s="122">
        <f t="shared" ref="P83:P86" si="88">L83+M83+N83-O83-R83</f>
        <v>1</v>
      </c>
      <c r="Q83" s="122">
        <f t="shared" ref="Q83:Q86" si="89">R83-L83</f>
        <v>-1</v>
      </c>
      <c r="R83" s="118">
        <v>228.0</v>
      </c>
      <c r="S83" s="121"/>
      <c r="T83" s="118">
        <v>107.0</v>
      </c>
      <c r="U83" s="118">
        <v>2.0</v>
      </c>
      <c r="V83" s="121"/>
      <c r="W83" s="120"/>
      <c r="X83" s="122">
        <f t="shared" ref="X83:X86" si="90">J83+P83</f>
        <v>1</v>
      </c>
      <c r="Y83" s="123">
        <f t="shared" si="4"/>
        <v>0.4385964912</v>
      </c>
      <c r="Z83" s="124" t="str">
        <f t="shared" si="5"/>
        <v>Đúng</v>
      </c>
    </row>
    <row r="84" ht="15.75" customHeight="1">
      <c r="A84" s="14"/>
      <c r="B84" s="14"/>
      <c r="C84" s="117">
        <v>7.0</v>
      </c>
      <c r="D84" s="118">
        <v>150.0</v>
      </c>
      <c r="E84" s="119">
        <f t="shared" ref="E84:E86" si="91">D83+H84-H83</f>
        <v>222</v>
      </c>
      <c r="F84" s="118">
        <v>5.0</v>
      </c>
      <c r="G84" s="120"/>
      <c r="H84" s="120"/>
      <c r="I84" s="121"/>
      <c r="J84" s="119">
        <f t="shared" ref="J84:J86" si="92">E84+F84+G84-I84-L84</f>
        <v>0</v>
      </c>
      <c r="K84" s="118">
        <v>5.0</v>
      </c>
      <c r="L84" s="118">
        <v>227.0</v>
      </c>
      <c r="M84" s="125"/>
      <c r="N84" s="120"/>
      <c r="O84" s="125">
        <v>1.0</v>
      </c>
      <c r="P84" s="122">
        <f t="shared" si="88"/>
        <v>0</v>
      </c>
      <c r="Q84" s="122">
        <f t="shared" si="89"/>
        <v>-1</v>
      </c>
      <c r="R84" s="118">
        <v>226.0</v>
      </c>
      <c r="S84" s="121"/>
      <c r="T84" s="118">
        <v>117.0</v>
      </c>
      <c r="U84" s="121"/>
      <c r="V84" s="121"/>
      <c r="W84" s="120"/>
      <c r="X84" s="122">
        <f t="shared" si="90"/>
        <v>0</v>
      </c>
      <c r="Y84" s="123">
        <f t="shared" si="4"/>
        <v>0</v>
      </c>
      <c r="Z84" s="124" t="str">
        <f t="shared" si="5"/>
        <v>Đúng</v>
      </c>
    </row>
    <row r="85" ht="15.75" customHeight="1">
      <c r="A85" s="14"/>
      <c r="B85" s="14"/>
      <c r="C85" s="117">
        <v>8.0</v>
      </c>
      <c r="D85" s="118">
        <v>194.0</v>
      </c>
      <c r="E85" s="119">
        <f t="shared" si="91"/>
        <v>150</v>
      </c>
      <c r="F85" s="118">
        <v>4.0</v>
      </c>
      <c r="G85" s="120"/>
      <c r="H85" s="120"/>
      <c r="I85" s="121"/>
      <c r="J85" s="119">
        <f t="shared" si="92"/>
        <v>3</v>
      </c>
      <c r="K85" s="118">
        <v>4.0</v>
      </c>
      <c r="L85" s="118">
        <v>151.0</v>
      </c>
      <c r="M85" s="120"/>
      <c r="N85" s="120"/>
      <c r="O85" s="125">
        <v>3.0</v>
      </c>
      <c r="P85" s="122">
        <f t="shared" si="88"/>
        <v>0</v>
      </c>
      <c r="Q85" s="122">
        <f t="shared" si="89"/>
        <v>-3</v>
      </c>
      <c r="R85" s="118">
        <v>148.0</v>
      </c>
      <c r="S85" s="121"/>
      <c r="T85" s="118">
        <v>67.0</v>
      </c>
      <c r="U85" s="118">
        <v>2.0</v>
      </c>
      <c r="V85" s="121"/>
      <c r="W85" s="120"/>
      <c r="X85" s="122">
        <f t="shared" si="90"/>
        <v>3</v>
      </c>
      <c r="Y85" s="123">
        <f t="shared" si="4"/>
        <v>2.027027027</v>
      </c>
      <c r="Z85" s="124" t="str">
        <f t="shared" si="5"/>
        <v>Đúng</v>
      </c>
    </row>
    <row r="86" ht="15.75" customHeight="1">
      <c r="A86" s="14"/>
      <c r="B86" s="14"/>
      <c r="C86" s="117">
        <v>9.0</v>
      </c>
      <c r="D86" s="118">
        <v>212.0</v>
      </c>
      <c r="E86" s="119">
        <f t="shared" si="91"/>
        <v>194</v>
      </c>
      <c r="F86" s="118">
        <v>1.0</v>
      </c>
      <c r="G86" s="120"/>
      <c r="H86" s="120"/>
      <c r="I86" s="118">
        <v>1.0</v>
      </c>
      <c r="J86" s="119">
        <f t="shared" si="92"/>
        <v>3</v>
      </c>
      <c r="K86" s="118">
        <v>5.0</v>
      </c>
      <c r="L86" s="118">
        <v>191.0</v>
      </c>
      <c r="M86" s="120"/>
      <c r="N86" s="120"/>
      <c r="O86" s="125">
        <v>2.0</v>
      </c>
      <c r="P86" s="122">
        <f t="shared" si="88"/>
        <v>1</v>
      </c>
      <c r="Q86" s="122">
        <f t="shared" si="89"/>
        <v>-3</v>
      </c>
      <c r="R86" s="118">
        <v>188.0</v>
      </c>
      <c r="S86" s="121"/>
      <c r="T86" s="118">
        <v>109.0</v>
      </c>
      <c r="U86" s="118">
        <v>2.0</v>
      </c>
      <c r="V86" s="121"/>
      <c r="W86" s="120"/>
      <c r="X86" s="122">
        <f t="shared" si="90"/>
        <v>4</v>
      </c>
      <c r="Y86" s="123">
        <f t="shared" si="4"/>
        <v>2.127659574</v>
      </c>
      <c r="Z86" s="124" t="str">
        <f t="shared" si="5"/>
        <v>Đúng</v>
      </c>
    </row>
    <row r="87" ht="15.75" customHeight="1">
      <c r="A87" s="15"/>
      <c r="B87" s="15"/>
      <c r="C87" s="126" t="s">
        <v>128</v>
      </c>
      <c r="D87" s="127">
        <f t="shared" ref="D87:X87" si="93">SUM(D83:D86)</f>
        <v>778</v>
      </c>
      <c r="E87" s="127">
        <f t="shared" si="93"/>
        <v>795</v>
      </c>
      <c r="F87" s="127">
        <f t="shared" si="93"/>
        <v>239</v>
      </c>
      <c r="G87" s="127">
        <f t="shared" si="93"/>
        <v>0</v>
      </c>
      <c r="H87" s="127">
        <f t="shared" si="93"/>
        <v>0</v>
      </c>
      <c r="I87" s="127">
        <f t="shared" si="93"/>
        <v>1</v>
      </c>
      <c r="J87" s="127">
        <f t="shared" si="93"/>
        <v>6</v>
      </c>
      <c r="K87" s="127">
        <f t="shared" si="93"/>
        <v>20</v>
      </c>
      <c r="L87" s="127">
        <f t="shared" si="93"/>
        <v>798</v>
      </c>
      <c r="M87" s="127">
        <f t="shared" si="93"/>
        <v>0</v>
      </c>
      <c r="N87" s="127">
        <f t="shared" si="93"/>
        <v>0</v>
      </c>
      <c r="O87" s="127">
        <f t="shared" si="93"/>
        <v>6</v>
      </c>
      <c r="P87" s="127">
        <f t="shared" si="93"/>
        <v>2</v>
      </c>
      <c r="Q87" s="127">
        <f t="shared" si="93"/>
        <v>-8</v>
      </c>
      <c r="R87" s="127">
        <f t="shared" si="93"/>
        <v>790</v>
      </c>
      <c r="S87" s="127">
        <f t="shared" si="93"/>
        <v>0</v>
      </c>
      <c r="T87" s="127">
        <f t="shared" si="93"/>
        <v>400</v>
      </c>
      <c r="U87" s="127">
        <f t="shared" si="93"/>
        <v>6</v>
      </c>
      <c r="V87" s="127">
        <f t="shared" si="93"/>
        <v>0</v>
      </c>
      <c r="W87" s="127">
        <f t="shared" si="93"/>
        <v>0</v>
      </c>
      <c r="X87" s="127">
        <f t="shared" si="93"/>
        <v>8</v>
      </c>
      <c r="Y87" s="131">
        <f t="shared" si="4"/>
        <v>1.012658228</v>
      </c>
      <c r="Z87" s="124" t="str">
        <f t="shared" si="5"/>
        <v>Đúng</v>
      </c>
    </row>
    <row r="88" ht="15.75" customHeight="1">
      <c r="A88" s="165">
        <v>17.0</v>
      </c>
      <c r="B88" s="166" t="s">
        <v>144</v>
      </c>
      <c r="C88" s="117">
        <v>6.0</v>
      </c>
      <c r="D88" s="118">
        <v>103.0</v>
      </c>
      <c r="E88" s="159">
        <v>116.0</v>
      </c>
      <c r="F88" s="118"/>
      <c r="G88" s="120"/>
      <c r="H88" s="120"/>
      <c r="I88" s="121"/>
      <c r="J88" s="119">
        <f>E88+G88-I88-L88</f>
        <v>0</v>
      </c>
      <c r="K88" s="118">
        <v>3.0</v>
      </c>
      <c r="L88" s="118">
        <v>116.0</v>
      </c>
      <c r="M88" s="125">
        <v>1.0</v>
      </c>
      <c r="N88" s="120"/>
      <c r="O88" s="120"/>
      <c r="P88" s="122">
        <f t="shared" ref="P88:P91" si="94">L88+M88+N88-O88-R88</f>
        <v>0</v>
      </c>
      <c r="Q88" s="122">
        <f t="shared" ref="Q88:Q91" si="95">R88-L88</f>
        <v>1</v>
      </c>
      <c r="R88" s="118">
        <v>117.0</v>
      </c>
      <c r="S88" s="118">
        <v>117.0</v>
      </c>
      <c r="T88" s="118">
        <v>61.0</v>
      </c>
      <c r="U88" s="118">
        <v>2.0</v>
      </c>
      <c r="V88" s="121"/>
      <c r="W88" s="120"/>
      <c r="X88" s="122">
        <f t="shared" ref="X88:X91" si="96">J88+P88</f>
        <v>0</v>
      </c>
      <c r="Y88" s="123">
        <f t="shared" si="4"/>
        <v>0</v>
      </c>
      <c r="Z88" s="124" t="str">
        <f t="shared" si="5"/>
        <v>Đúng</v>
      </c>
    </row>
    <row r="89" ht="15.75" customHeight="1">
      <c r="A89" s="14"/>
      <c r="B89" s="14"/>
      <c r="C89" s="117">
        <v>7.0</v>
      </c>
      <c r="D89" s="118">
        <v>63.0</v>
      </c>
      <c r="E89" s="119">
        <f t="shared" ref="E89:E90" si="97">D88+H89-H88</f>
        <v>103</v>
      </c>
      <c r="F89" s="118"/>
      <c r="G89" s="120"/>
      <c r="H89" s="120"/>
      <c r="I89" s="121"/>
      <c r="J89" s="119">
        <f t="shared" ref="J89:J90" si="98">E89+F89+G89-I89-L89</f>
        <v>0</v>
      </c>
      <c r="K89" s="118">
        <v>3.0</v>
      </c>
      <c r="L89" s="118">
        <v>103.0</v>
      </c>
      <c r="M89" s="120"/>
      <c r="N89" s="120"/>
      <c r="O89" s="120"/>
      <c r="P89" s="122">
        <f t="shared" si="94"/>
        <v>0</v>
      </c>
      <c r="Q89" s="122">
        <f t="shared" si="95"/>
        <v>0</v>
      </c>
      <c r="R89" s="118">
        <v>103.0</v>
      </c>
      <c r="S89" s="118">
        <v>103.0</v>
      </c>
      <c r="T89" s="118">
        <v>51.0</v>
      </c>
      <c r="U89" s="118">
        <v>1.0</v>
      </c>
      <c r="V89" s="118">
        <v>1.0</v>
      </c>
      <c r="W89" s="120"/>
      <c r="X89" s="122">
        <f t="shared" si="96"/>
        <v>0</v>
      </c>
      <c r="Y89" s="123">
        <f t="shared" si="4"/>
        <v>0</v>
      </c>
      <c r="Z89" s="124" t="str">
        <f t="shared" si="5"/>
        <v>Đúng</v>
      </c>
    </row>
    <row r="90" ht="15.75" customHeight="1">
      <c r="A90" s="14"/>
      <c r="B90" s="14"/>
      <c r="C90" s="117">
        <v>8.0</v>
      </c>
      <c r="D90" s="118">
        <v>102.0</v>
      </c>
      <c r="E90" s="119">
        <f t="shared" si="97"/>
        <v>63</v>
      </c>
      <c r="F90" s="118"/>
      <c r="G90" s="120"/>
      <c r="H90" s="120"/>
      <c r="I90" s="121"/>
      <c r="J90" s="119">
        <f t="shared" si="98"/>
        <v>0</v>
      </c>
      <c r="K90" s="118">
        <v>2.0</v>
      </c>
      <c r="L90" s="118">
        <v>63.0</v>
      </c>
      <c r="M90" s="120"/>
      <c r="N90" s="120"/>
      <c r="O90" s="120"/>
      <c r="P90" s="122">
        <f t="shared" si="94"/>
        <v>0</v>
      </c>
      <c r="Q90" s="122">
        <f t="shared" si="95"/>
        <v>0</v>
      </c>
      <c r="R90" s="118">
        <v>63.0</v>
      </c>
      <c r="S90" s="118">
        <v>63.0</v>
      </c>
      <c r="T90" s="118">
        <v>42.0</v>
      </c>
      <c r="U90" s="118">
        <v>1.0</v>
      </c>
      <c r="V90" s="121"/>
      <c r="W90" s="120"/>
      <c r="X90" s="122">
        <f t="shared" si="96"/>
        <v>0</v>
      </c>
      <c r="Y90" s="123">
        <f t="shared" si="4"/>
        <v>0</v>
      </c>
      <c r="Z90" s="124" t="str">
        <f t="shared" si="5"/>
        <v>Đúng</v>
      </c>
    </row>
    <row r="91" ht="15.75" customHeight="1">
      <c r="A91" s="14"/>
      <c r="B91" s="14"/>
      <c r="C91" s="117">
        <v>9.0</v>
      </c>
      <c r="D91" s="118">
        <v>88.0</v>
      </c>
      <c r="E91" s="159">
        <v>101.0</v>
      </c>
      <c r="F91" s="118"/>
      <c r="G91" s="120"/>
      <c r="H91" s="120"/>
      <c r="I91" s="121"/>
      <c r="J91" s="159">
        <v>0.0</v>
      </c>
      <c r="K91" s="118">
        <v>3.0</v>
      </c>
      <c r="L91" s="118">
        <v>101.0</v>
      </c>
      <c r="M91" s="120"/>
      <c r="N91" s="120"/>
      <c r="O91" s="120"/>
      <c r="P91" s="122">
        <f t="shared" si="94"/>
        <v>1</v>
      </c>
      <c r="Q91" s="122">
        <f t="shared" si="95"/>
        <v>-1</v>
      </c>
      <c r="R91" s="118">
        <v>100.0</v>
      </c>
      <c r="S91" s="118">
        <v>100.0</v>
      </c>
      <c r="T91" s="118">
        <v>52.0</v>
      </c>
      <c r="U91" s="118">
        <v>1.0</v>
      </c>
      <c r="V91" s="121"/>
      <c r="W91" s="120"/>
      <c r="X91" s="122">
        <f t="shared" si="96"/>
        <v>1</v>
      </c>
      <c r="Y91" s="123">
        <f t="shared" si="4"/>
        <v>1</v>
      </c>
      <c r="Z91" s="124" t="str">
        <f t="shared" si="5"/>
        <v>Đúng</v>
      </c>
    </row>
    <row r="92" ht="15.75" customHeight="1">
      <c r="A92" s="15"/>
      <c r="B92" s="15"/>
      <c r="C92" s="126" t="s">
        <v>128</v>
      </c>
      <c r="D92" s="127">
        <f t="shared" ref="D92:X92" si="99">SUM(D88:D91)</f>
        <v>356</v>
      </c>
      <c r="E92" s="127">
        <f t="shared" si="99"/>
        <v>383</v>
      </c>
      <c r="F92" s="127">
        <f t="shared" si="99"/>
        <v>0</v>
      </c>
      <c r="G92" s="127">
        <f t="shared" si="99"/>
        <v>0</v>
      </c>
      <c r="H92" s="127">
        <f t="shared" si="99"/>
        <v>0</v>
      </c>
      <c r="I92" s="127">
        <f t="shared" si="99"/>
        <v>0</v>
      </c>
      <c r="J92" s="127">
        <f t="shared" si="99"/>
        <v>0</v>
      </c>
      <c r="K92" s="127">
        <f t="shared" si="99"/>
        <v>11</v>
      </c>
      <c r="L92" s="127">
        <f t="shared" si="99"/>
        <v>383</v>
      </c>
      <c r="M92" s="127">
        <f t="shared" si="99"/>
        <v>1</v>
      </c>
      <c r="N92" s="127">
        <f t="shared" si="99"/>
        <v>0</v>
      </c>
      <c r="O92" s="127">
        <f t="shared" si="99"/>
        <v>0</v>
      </c>
      <c r="P92" s="127">
        <f t="shared" si="99"/>
        <v>1</v>
      </c>
      <c r="Q92" s="127">
        <f t="shared" si="99"/>
        <v>0</v>
      </c>
      <c r="R92" s="127">
        <f t="shared" si="99"/>
        <v>383</v>
      </c>
      <c r="S92" s="127">
        <f t="shared" si="99"/>
        <v>383</v>
      </c>
      <c r="T92" s="127">
        <f t="shared" si="99"/>
        <v>206</v>
      </c>
      <c r="U92" s="127">
        <f t="shared" si="99"/>
        <v>5</v>
      </c>
      <c r="V92" s="127">
        <f t="shared" si="99"/>
        <v>1</v>
      </c>
      <c r="W92" s="127">
        <f t="shared" si="99"/>
        <v>0</v>
      </c>
      <c r="X92" s="127">
        <f t="shared" si="99"/>
        <v>1</v>
      </c>
      <c r="Y92" s="131">
        <f t="shared" si="4"/>
        <v>0.2610966057</v>
      </c>
      <c r="Z92" s="124" t="str">
        <f t="shared" si="5"/>
        <v>Đúng</v>
      </c>
    </row>
    <row r="93" ht="15.75" customHeight="1">
      <c r="A93" s="167">
        <v>19.0</v>
      </c>
      <c r="B93" s="167" t="s">
        <v>100</v>
      </c>
      <c r="C93" s="117">
        <v>6.0</v>
      </c>
      <c r="D93" s="121" t="str">
        <f t="shared" ref="D93:D96" si="103">D8+D13+D18+D23+D28+D33+D38+D43+D48+D53+D58+D63+D68+D73+D78+D83+D88+#REF!</f>
        <v>#REF!</v>
      </c>
      <c r="E93" s="119" t="str">
        <f>F93+H93</f>
        <v>#REF!</v>
      </c>
      <c r="F93" s="121" t="str">
        <f t="shared" ref="F93:I93" si="100">F8+F13+F18+F23+F28+F33+F38+F43+F48+F53+F58+F63+F68+F73+F78+F83+F88+#REF!</f>
        <v>#REF!</v>
      </c>
      <c r="G93" s="121" t="str">
        <f t="shared" si="100"/>
        <v>#REF!</v>
      </c>
      <c r="H93" s="121" t="str">
        <f t="shared" si="100"/>
        <v>#REF!</v>
      </c>
      <c r="I93" s="121" t="str">
        <f t="shared" si="100"/>
        <v>#REF!</v>
      </c>
      <c r="J93" s="119" t="str">
        <f>E93+G93-I93-L93</f>
        <v>#REF!</v>
      </c>
      <c r="K93" s="121" t="str">
        <f t="shared" ref="K93:O93" si="101">K8+K13+K18+K23+K28+K33+K38+K43+K48+K53+K58+K63+K68+K73+K78+K83+K88+#REF!</f>
        <v>#REF!</v>
      </c>
      <c r="L93" s="121" t="str">
        <f t="shared" si="101"/>
        <v>#REF!</v>
      </c>
      <c r="M93" s="121" t="str">
        <f t="shared" si="101"/>
        <v>#REF!</v>
      </c>
      <c r="N93" s="121" t="str">
        <f t="shared" si="101"/>
        <v>#REF!</v>
      </c>
      <c r="O93" s="121" t="str">
        <f t="shared" si="101"/>
        <v>#REF!</v>
      </c>
      <c r="P93" s="122" t="str">
        <f t="shared" ref="P93:P96" si="106">L93+M93+N93-O93-R93</f>
        <v>#REF!</v>
      </c>
      <c r="Q93" s="122" t="str">
        <f t="shared" ref="Q93:Q96" si="107">R93-L93</f>
        <v>#REF!</v>
      </c>
      <c r="R93" s="121" t="str">
        <f t="shared" ref="R93:R96" si="108">R8+R13+R18+R23+R28+R33+R38+R43+R48+R53+R58+R63+R68+R73+R78+R83+R88+#REF!</f>
        <v>#REF!</v>
      </c>
      <c r="S93" s="121" t="str">
        <f t="shared" ref="S93:S96" si="109">S8+S13+S18+S23+S28+S33+S38+T43+S48+S53+S58+S63+S68+S73+S78+S83+S88+#REF!</f>
        <v>#REF!</v>
      </c>
      <c r="T93" s="121" t="str">
        <f t="shared" ref="T93:T96" si="110">T8+T13+T18+T23+T28+T33+T38+#REF!+T48+T53+T58+T63+T68+T73+T78+T83+T88+#REF!</f>
        <v>#REF!</v>
      </c>
      <c r="U93" s="121" t="str">
        <f t="shared" ref="U93:W93" si="102">U8+U13+U18+U23+U28+U33+U38+U43+U48+U53+U58+U63+U68+U73+U78+U83+U88+#REF!</f>
        <v>#REF!</v>
      </c>
      <c r="V93" s="121" t="str">
        <f t="shared" si="102"/>
        <v>#REF!</v>
      </c>
      <c r="W93" s="121" t="str">
        <f t="shared" si="102"/>
        <v>#REF!</v>
      </c>
      <c r="X93" s="122" t="str">
        <f t="shared" ref="X93:X96" si="112">J93+P93</f>
        <v>#REF!</v>
      </c>
      <c r="Y93" s="123" t="str">
        <f t="shared" si="4"/>
        <v>#REF!</v>
      </c>
      <c r="Z93" s="124" t="str">
        <f t="shared" si="5"/>
        <v>#REF!</v>
      </c>
    </row>
    <row r="94" ht="15.75" customHeight="1">
      <c r="A94" s="14"/>
      <c r="B94" s="14"/>
      <c r="C94" s="117">
        <v>7.0</v>
      </c>
      <c r="D94" s="121" t="str">
        <f t="shared" si="103"/>
        <v>#REF!</v>
      </c>
      <c r="E94" s="119" t="str">
        <f t="shared" ref="E94:E96" si="113">D93+H94-H93</f>
        <v>#REF!</v>
      </c>
      <c r="F94" s="121" t="str">
        <f t="shared" ref="F94:I94" si="104">F9+F14+F19+F24+F29+F34+F39+F44+F49+F54+F59+F64+F69+F74+F79+F84+F89+#REF!</f>
        <v>#REF!</v>
      </c>
      <c r="G94" s="121" t="str">
        <f t="shared" si="104"/>
        <v>#REF!</v>
      </c>
      <c r="H94" s="121" t="str">
        <f t="shared" si="104"/>
        <v>#REF!</v>
      </c>
      <c r="I94" s="121" t="str">
        <f t="shared" si="104"/>
        <v>#REF!</v>
      </c>
      <c r="J94" s="119" t="str">
        <f t="shared" ref="J94:J96" si="115">E94+F94+G94-I94-L94</f>
        <v>#REF!</v>
      </c>
      <c r="K94" s="121" t="str">
        <f t="shared" ref="K94:O94" si="105">K9+K14+K19+K24+K29+K34+K39+K44+K49+K54+K59+K64+K69+K74+K79+K84+K89+#REF!</f>
        <v>#REF!</v>
      </c>
      <c r="L94" s="121" t="str">
        <f t="shared" si="105"/>
        <v>#REF!</v>
      </c>
      <c r="M94" s="121" t="str">
        <f t="shared" si="105"/>
        <v>#REF!</v>
      </c>
      <c r="N94" s="121" t="str">
        <f t="shared" si="105"/>
        <v>#REF!</v>
      </c>
      <c r="O94" s="121" t="str">
        <f t="shared" si="105"/>
        <v>#REF!</v>
      </c>
      <c r="P94" s="122" t="str">
        <f t="shared" si="106"/>
        <v>#REF!</v>
      </c>
      <c r="Q94" s="122" t="str">
        <f t="shared" si="107"/>
        <v>#REF!</v>
      </c>
      <c r="R94" s="121" t="str">
        <f t="shared" si="108"/>
        <v>#REF!</v>
      </c>
      <c r="S94" s="121" t="str">
        <f t="shared" si="109"/>
        <v>#REF!</v>
      </c>
      <c r="T94" s="121" t="str">
        <f t="shared" si="110"/>
        <v>#REF!</v>
      </c>
      <c r="U94" s="121" t="str">
        <f t="shared" ref="U94:W94" si="111">U9+U14+U19+U24+U29+U34+U39+U44+U49+U54+U59+U64+U69+U74+U79+U84+U89+#REF!</f>
        <v>#REF!</v>
      </c>
      <c r="V94" s="121" t="str">
        <f t="shared" si="111"/>
        <v>#REF!</v>
      </c>
      <c r="W94" s="121" t="str">
        <f t="shared" si="111"/>
        <v>#REF!</v>
      </c>
      <c r="X94" s="122" t="str">
        <f t="shared" si="112"/>
        <v>#REF!</v>
      </c>
      <c r="Y94" s="123" t="str">
        <f t="shared" si="4"/>
        <v>#REF!</v>
      </c>
      <c r="Z94" s="124" t="str">
        <f t="shared" si="5"/>
        <v>#REF!</v>
      </c>
    </row>
    <row r="95" ht="15.75" customHeight="1">
      <c r="A95" s="14"/>
      <c r="B95" s="14"/>
      <c r="C95" s="117">
        <v>8.0</v>
      </c>
      <c r="D95" s="121" t="str">
        <f t="shared" si="103"/>
        <v>#REF!</v>
      </c>
      <c r="E95" s="119" t="str">
        <f t="shared" si="113"/>
        <v>#REF!</v>
      </c>
      <c r="F95" s="121" t="str">
        <f t="shared" ref="F95:I95" si="114">F10+F15+F20+F25+F30+F35+F40+F45+F50+F55+F60+F65+F70+F75+F80+F85+F90+#REF!</f>
        <v>#REF!</v>
      </c>
      <c r="G95" s="121" t="str">
        <f t="shared" si="114"/>
        <v>#REF!</v>
      </c>
      <c r="H95" s="121" t="str">
        <f t="shared" si="114"/>
        <v>#REF!</v>
      </c>
      <c r="I95" s="121" t="str">
        <f t="shared" si="114"/>
        <v>#REF!</v>
      </c>
      <c r="J95" s="119" t="str">
        <f t="shared" si="115"/>
        <v>#REF!</v>
      </c>
      <c r="K95" s="121" t="str">
        <f t="shared" ref="K95:O95" si="116">K10+K15+K20+K25+K30+K35+K40+K45+K50+K55+K60+K65+K70+K75+K80+K85+K90+#REF!</f>
        <v>#REF!</v>
      </c>
      <c r="L95" s="121" t="str">
        <f t="shared" si="116"/>
        <v>#REF!</v>
      </c>
      <c r="M95" s="121" t="str">
        <f t="shared" si="116"/>
        <v>#REF!</v>
      </c>
      <c r="N95" s="121" t="str">
        <f t="shared" si="116"/>
        <v>#REF!</v>
      </c>
      <c r="O95" s="121" t="str">
        <f t="shared" si="116"/>
        <v>#REF!</v>
      </c>
      <c r="P95" s="122" t="str">
        <f t="shared" si="106"/>
        <v>#REF!</v>
      </c>
      <c r="Q95" s="122" t="str">
        <f t="shared" si="107"/>
        <v>#REF!</v>
      </c>
      <c r="R95" s="121" t="str">
        <f t="shared" si="108"/>
        <v>#REF!</v>
      </c>
      <c r="S95" s="121" t="str">
        <f t="shared" si="109"/>
        <v>#REF!</v>
      </c>
      <c r="T95" s="121" t="str">
        <f t="shared" si="110"/>
        <v>#REF!</v>
      </c>
      <c r="U95" s="121" t="str">
        <f t="shared" ref="U95:W95" si="117">U10+U15+U20+U25+U30+U35+U40+U45+U50+U55+U60+U65+U70+U75+U80+U85+U90+#REF!</f>
        <v>#REF!</v>
      </c>
      <c r="V95" s="121" t="str">
        <f t="shared" si="117"/>
        <v>#REF!</v>
      </c>
      <c r="W95" s="121" t="str">
        <f t="shared" si="117"/>
        <v>#REF!</v>
      </c>
      <c r="X95" s="122" t="str">
        <f t="shared" si="112"/>
        <v>#REF!</v>
      </c>
      <c r="Y95" s="123" t="str">
        <f t="shared" si="4"/>
        <v>#REF!</v>
      </c>
      <c r="Z95" s="124" t="str">
        <f t="shared" si="5"/>
        <v>#REF!</v>
      </c>
    </row>
    <row r="96" ht="15.75" customHeight="1">
      <c r="A96" s="14"/>
      <c r="B96" s="14"/>
      <c r="C96" s="117">
        <v>9.0</v>
      </c>
      <c r="D96" s="121" t="str">
        <f t="shared" si="103"/>
        <v>#REF!</v>
      </c>
      <c r="E96" s="119" t="str">
        <f t="shared" si="113"/>
        <v>#REF!</v>
      </c>
      <c r="F96" s="121" t="str">
        <f t="shared" ref="F96:I96" si="118">F11+F16+F21+F26+F31+F36+F41+F46+F51+F56+F61+F66+F71+F76+F81+F86+F91+#REF!</f>
        <v>#REF!</v>
      </c>
      <c r="G96" s="121" t="str">
        <f t="shared" si="118"/>
        <v>#REF!</v>
      </c>
      <c r="H96" s="121" t="str">
        <f t="shared" si="118"/>
        <v>#REF!</v>
      </c>
      <c r="I96" s="121" t="str">
        <f t="shared" si="118"/>
        <v>#REF!</v>
      </c>
      <c r="J96" s="119" t="str">
        <f t="shared" si="115"/>
        <v>#REF!</v>
      </c>
      <c r="K96" s="121" t="str">
        <f t="shared" ref="K96:O96" si="119">K11+K16+K21+K26+K31+K36+K41+K46+K51+K56+K61+K66+K71+K76+K81+K86+K91+#REF!</f>
        <v>#REF!</v>
      </c>
      <c r="L96" s="121" t="str">
        <f t="shared" si="119"/>
        <v>#REF!</v>
      </c>
      <c r="M96" s="121" t="str">
        <f t="shared" si="119"/>
        <v>#REF!</v>
      </c>
      <c r="N96" s="121" t="str">
        <f t="shared" si="119"/>
        <v>#REF!</v>
      </c>
      <c r="O96" s="121" t="str">
        <f t="shared" si="119"/>
        <v>#REF!</v>
      </c>
      <c r="P96" s="122" t="str">
        <f t="shared" si="106"/>
        <v>#REF!</v>
      </c>
      <c r="Q96" s="122" t="str">
        <f t="shared" si="107"/>
        <v>#REF!</v>
      </c>
      <c r="R96" s="121" t="str">
        <f t="shared" si="108"/>
        <v>#REF!</v>
      </c>
      <c r="S96" s="121" t="str">
        <f t="shared" si="109"/>
        <v>#REF!</v>
      </c>
      <c r="T96" s="121" t="str">
        <f t="shared" si="110"/>
        <v>#REF!</v>
      </c>
      <c r="U96" s="121" t="str">
        <f t="shared" ref="U96:W96" si="120">U11+U16+U21+U26+U31+U36+U41+U46+U51+U56+U61+U66+U71+U76+U81+U86+U91+#REF!</f>
        <v>#REF!</v>
      </c>
      <c r="V96" s="121" t="str">
        <f t="shared" si="120"/>
        <v>#REF!</v>
      </c>
      <c r="W96" s="121" t="str">
        <f t="shared" si="120"/>
        <v>#REF!</v>
      </c>
      <c r="X96" s="122" t="str">
        <f t="shared" si="112"/>
        <v>#REF!</v>
      </c>
      <c r="Y96" s="123" t="str">
        <f t="shared" si="4"/>
        <v>#REF!</v>
      </c>
      <c r="Z96" s="124" t="str">
        <f t="shared" si="5"/>
        <v>#REF!</v>
      </c>
    </row>
    <row r="97" ht="15.75" customHeight="1">
      <c r="A97" s="15"/>
      <c r="B97" s="15"/>
      <c r="C97" s="126" t="s">
        <v>128</v>
      </c>
      <c r="D97" s="127" t="str">
        <f t="shared" ref="D97:X97" si="121">SUM(D93:D96)</f>
        <v>#REF!</v>
      </c>
      <c r="E97" s="127" t="str">
        <f t="shared" si="121"/>
        <v>#REF!</v>
      </c>
      <c r="F97" s="127" t="str">
        <f t="shared" si="121"/>
        <v>#REF!</v>
      </c>
      <c r="G97" s="127" t="str">
        <f t="shared" si="121"/>
        <v>#REF!</v>
      </c>
      <c r="H97" s="127" t="str">
        <f t="shared" si="121"/>
        <v>#REF!</v>
      </c>
      <c r="I97" s="127" t="str">
        <f t="shared" si="121"/>
        <v>#REF!</v>
      </c>
      <c r="J97" s="127" t="str">
        <f t="shared" si="121"/>
        <v>#REF!</v>
      </c>
      <c r="K97" s="127" t="str">
        <f t="shared" si="121"/>
        <v>#REF!</v>
      </c>
      <c r="L97" s="127" t="str">
        <f t="shared" si="121"/>
        <v>#REF!</v>
      </c>
      <c r="M97" s="127" t="str">
        <f t="shared" si="121"/>
        <v>#REF!</v>
      </c>
      <c r="N97" s="127" t="str">
        <f t="shared" si="121"/>
        <v>#REF!</v>
      </c>
      <c r="O97" s="127" t="str">
        <f t="shared" si="121"/>
        <v>#REF!</v>
      </c>
      <c r="P97" s="127" t="str">
        <f t="shared" si="121"/>
        <v>#REF!</v>
      </c>
      <c r="Q97" s="127" t="str">
        <f t="shared" si="121"/>
        <v>#REF!</v>
      </c>
      <c r="R97" s="127" t="str">
        <f t="shared" si="121"/>
        <v>#REF!</v>
      </c>
      <c r="S97" s="127" t="str">
        <f t="shared" si="121"/>
        <v>#REF!</v>
      </c>
      <c r="T97" s="127" t="str">
        <f t="shared" si="121"/>
        <v>#REF!</v>
      </c>
      <c r="U97" s="127" t="str">
        <f t="shared" si="121"/>
        <v>#REF!</v>
      </c>
      <c r="V97" s="127" t="str">
        <f t="shared" si="121"/>
        <v>#REF!</v>
      </c>
      <c r="W97" s="127" t="str">
        <f t="shared" si="121"/>
        <v>#REF!</v>
      </c>
      <c r="X97" s="127" t="str">
        <f t="shared" si="121"/>
        <v>#REF!</v>
      </c>
      <c r="Y97" s="131" t="str">
        <f t="shared" si="4"/>
        <v>#REF!</v>
      </c>
      <c r="Z97" s="124" t="str">
        <f t="shared" si="5"/>
        <v>#REF!</v>
      </c>
    </row>
    <row r="98" ht="15.75" customHeight="1">
      <c r="A98" s="69"/>
      <c r="B98" s="69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ht="15.75" customHeight="1">
      <c r="A99" s="69"/>
      <c r="B99" s="69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ht="15.75" customHeight="1">
      <c r="A100" s="69"/>
      <c r="B100" s="69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ht="15.75" customHeight="1">
      <c r="A101" s="69"/>
      <c r="B101" s="69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ht="15.75" customHeight="1">
      <c r="A102" s="69"/>
      <c r="B102" s="69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ht="15.75" customHeight="1">
      <c r="A103" s="69"/>
      <c r="B103" s="69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ht="15.75" customHeight="1">
      <c r="A104" s="69"/>
      <c r="B104" s="69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ht="15.75" customHeight="1">
      <c r="A105" s="69"/>
      <c r="B105" s="69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ht="15.75" customHeight="1">
      <c r="A106" s="69"/>
      <c r="B106" s="69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ht="15.75" customHeight="1">
      <c r="A107" s="69"/>
      <c r="B107" s="69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ht="15.75" customHeight="1">
      <c r="A108" s="69"/>
      <c r="B108" s="69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ht="15.75" customHeight="1">
      <c r="A109" s="69"/>
      <c r="B109" s="69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ht="15.75" customHeight="1">
      <c r="A110" s="69"/>
      <c r="B110" s="69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ht="15.75" customHeight="1">
      <c r="A111" s="69"/>
      <c r="B111" s="69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ht="15.75" customHeight="1">
      <c r="A112" s="69"/>
      <c r="B112" s="69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ht="15.75" customHeight="1">
      <c r="A113" s="69"/>
      <c r="B113" s="69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ht="15.75" customHeight="1">
      <c r="A114" s="69"/>
      <c r="B114" s="69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ht="15.75" customHeight="1">
      <c r="A115" s="69"/>
      <c r="B115" s="69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ht="15.75" customHeight="1">
      <c r="A116" s="69"/>
      <c r="B116" s="69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ht="15.75" customHeight="1">
      <c r="A117" s="69"/>
      <c r="B117" s="69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ht="15.75" customHeight="1">
      <c r="A118" s="69"/>
      <c r="B118" s="69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ht="15.75" customHeight="1">
      <c r="A119" s="69"/>
      <c r="B119" s="69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ht="15.75" customHeight="1">
      <c r="A120" s="69"/>
      <c r="B120" s="69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ht="15.75" customHeight="1">
      <c r="A121" s="69"/>
      <c r="B121" s="69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ht="15.75" customHeight="1">
      <c r="A122" s="69"/>
      <c r="B122" s="69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ht="15.75" customHeight="1">
      <c r="A123" s="69"/>
      <c r="B123" s="69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ht="15.75" customHeight="1">
      <c r="A124" s="69"/>
      <c r="B124" s="69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ht="15.75" customHeight="1">
      <c r="A125" s="69"/>
      <c r="B125" s="69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ht="15.75" customHeight="1">
      <c r="A126" s="69"/>
      <c r="B126" s="69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ht="15.75" customHeight="1">
      <c r="A127" s="69"/>
      <c r="B127" s="69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ht="15.75" customHeight="1">
      <c r="A128" s="69"/>
      <c r="B128" s="69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ht="15.75" customHeight="1">
      <c r="A129" s="69"/>
      <c r="B129" s="69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ht="15.75" customHeight="1">
      <c r="A130" s="69"/>
      <c r="B130" s="69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ht="15.75" customHeight="1">
      <c r="A131" s="69"/>
      <c r="B131" s="69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ht="15.75" customHeight="1">
      <c r="A132" s="69"/>
      <c r="B132" s="69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ht="15.75" customHeight="1">
      <c r="A133" s="69"/>
      <c r="B133" s="69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ht="15.75" customHeight="1">
      <c r="A134" s="69"/>
      <c r="B134" s="69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ht="15.75" customHeight="1">
      <c r="A135" s="69"/>
      <c r="B135" s="69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ht="15.75" customHeight="1">
      <c r="A136" s="69"/>
      <c r="B136" s="69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ht="15.75" customHeight="1">
      <c r="A137" s="69"/>
      <c r="B137" s="69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ht="15.75" customHeight="1">
      <c r="A138" s="69"/>
      <c r="B138" s="69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ht="15.75" customHeight="1">
      <c r="A139" s="69"/>
      <c r="B139" s="69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ht="15.75" customHeight="1">
      <c r="A140" s="69"/>
      <c r="B140" s="69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ht="15.75" customHeight="1">
      <c r="A141" s="69"/>
      <c r="B141" s="69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ht="15.75" customHeight="1">
      <c r="A142" s="69"/>
      <c r="B142" s="69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ht="15.75" customHeight="1">
      <c r="A143" s="69"/>
      <c r="B143" s="69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ht="15.75" customHeight="1">
      <c r="A144" s="69"/>
      <c r="B144" s="69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ht="15.75" customHeight="1">
      <c r="A145" s="69"/>
      <c r="B145" s="69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ht="15.75" customHeight="1">
      <c r="A146" s="69"/>
      <c r="B146" s="69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ht="15.75" customHeight="1">
      <c r="A147" s="69"/>
      <c r="B147" s="69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ht="15.75" customHeight="1">
      <c r="A148" s="69"/>
      <c r="B148" s="69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ht="15.75" customHeight="1">
      <c r="A149" s="69"/>
      <c r="B149" s="69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ht="15.75" customHeight="1">
      <c r="A150" s="69"/>
      <c r="B150" s="69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ht="15.75" customHeight="1">
      <c r="A151" s="69"/>
      <c r="B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ht="15.75" customHeight="1">
      <c r="A152" s="69"/>
      <c r="B152" s="69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ht="15.75" customHeight="1">
      <c r="A153" s="69"/>
      <c r="B153" s="69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ht="15.75" customHeight="1">
      <c r="A154" s="69"/>
      <c r="B154" s="69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ht="15.75" customHeight="1">
      <c r="A155" s="69"/>
      <c r="B155" s="69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ht="15.75" customHeight="1">
      <c r="A156" s="69"/>
      <c r="B156" s="69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ht="15.75" customHeight="1">
      <c r="A157" s="69"/>
      <c r="B157" s="69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ht="15.75" customHeight="1">
      <c r="A158" s="69"/>
      <c r="B158" s="69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ht="15.75" customHeight="1">
      <c r="A159" s="69"/>
      <c r="B159" s="69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ht="15.75" customHeight="1">
      <c r="A160" s="69"/>
      <c r="B160" s="69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ht="15.75" customHeight="1">
      <c r="A161" s="69"/>
      <c r="B161" s="69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ht="15.75" customHeight="1">
      <c r="A162" s="69"/>
      <c r="B162" s="69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ht="15.75" customHeight="1">
      <c r="A163" s="69"/>
      <c r="B163" s="69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ht="15.75" customHeight="1">
      <c r="A164" s="69"/>
      <c r="B164" s="69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ht="15.75" customHeight="1">
      <c r="A165" s="69"/>
      <c r="B165" s="69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ht="15.75" customHeight="1">
      <c r="A166" s="69"/>
      <c r="B166" s="69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ht="15.75" customHeight="1">
      <c r="A167" s="69"/>
      <c r="B167" s="69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ht="15.75" customHeight="1">
      <c r="A168" s="69"/>
      <c r="B168" s="69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ht="15.75" customHeight="1">
      <c r="A169" s="69"/>
      <c r="B169" s="69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ht="15.75" customHeight="1">
      <c r="A170" s="69"/>
      <c r="B170" s="69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ht="15.75" customHeight="1">
      <c r="A171" s="69"/>
      <c r="B171" s="69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ht="15.75" customHeight="1">
      <c r="A172" s="69"/>
      <c r="B172" s="69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ht="15.75" customHeight="1">
      <c r="A173" s="69"/>
      <c r="B173" s="69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ht="15.75" customHeight="1">
      <c r="A174" s="69"/>
      <c r="B174" s="69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ht="15.75" customHeight="1">
      <c r="A175" s="69"/>
      <c r="B175" s="69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ht="15.75" customHeight="1">
      <c r="A176" s="69"/>
      <c r="B176" s="69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ht="15.75" customHeight="1">
      <c r="A177" s="69"/>
      <c r="B177" s="69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ht="15.75" customHeight="1">
      <c r="A178" s="69"/>
      <c r="B178" s="69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ht="15.75" customHeight="1">
      <c r="A179" s="69"/>
      <c r="B179" s="69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ht="15.75" customHeight="1">
      <c r="A180" s="69"/>
      <c r="B180" s="69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ht="15.75" customHeight="1">
      <c r="A181" s="69"/>
      <c r="B181" s="69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ht="15.75" customHeight="1">
      <c r="A182" s="69"/>
      <c r="B182" s="69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ht="15.75" customHeight="1">
      <c r="A183" s="69"/>
      <c r="B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ht="15.75" customHeight="1">
      <c r="A184" s="69"/>
      <c r="B184" s="69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ht="15.75" customHeight="1">
      <c r="A185" s="69"/>
      <c r="B185" s="69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ht="15.75" customHeight="1">
      <c r="A186" s="69"/>
      <c r="B186" s="69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ht="15.75" customHeight="1">
      <c r="A187" s="69"/>
      <c r="B187" s="69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ht="15.75" customHeight="1">
      <c r="A188" s="69"/>
      <c r="B188" s="69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ht="15.75" customHeight="1">
      <c r="A189" s="69"/>
      <c r="B189" s="69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ht="15.75" customHeight="1">
      <c r="A190" s="69"/>
      <c r="B190" s="69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ht="15.75" customHeight="1">
      <c r="A191" s="69"/>
      <c r="B191" s="69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ht="15.75" customHeight="1">
      <c r="A192" s="69"/>
      <c r="B192" s="69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ht="15.75" customHeight="1">
      <c r="A193" s="69"/>
      <c r="B193" s="69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ht="15.75" customHeight="1">
      <c r="A194" s="69"/>
      <c r="B194" s="69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ht="15.75" customHeight="1">
      <c r="A195" s="69"/>
      <c r="B195" s="69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ht="15.75" customHeight="1">
      <c r="A196" s="69"/>
      <c r="B196" s="69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ht="15.75" customHeight="1">
      <c r="A197" s="69"/>
      <c r="B197" s="69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ht="15.75" customHeight="1">
      <c r="A198" s="69"/>
      <c r="B198" s="69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ht="15.75" customHeight="1">
      <c r="A199" s="69"/>
      <c r="B199" s="69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ht="15.75" customHeight="1">
      <c r="A200" s="69"/>
      <c r="B200" s="69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ht="15.75" customHeight="1">
      <c r="A201" s="69"/>
      <c r="B201" s="69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ht="15.75" customHeight="1">
      <c r="A202" s="69"/>
      <c r="B202" s="69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ht="15.75" customHeight="1">
      <c r="A203" s="69"/>
      <c r="B203" s="69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ht="15.75" customHeight="1">
      <c r="A204" s="69"/>
      <c r="B204" s="69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ht="15.75" customHeight="1">
      <c r="A205" s="69"/>
      <c r="B205" s="69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ht="15.75" customHeight="1">
      <c r="A206" s="69"/>
      <c r="B206" s="69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ht="15.75" customHeight="1">
      <c r="A207" s="69"/>
      <c r="B207" s="69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ht="15.75" customHeight="1">
      <c r="A208" s="69"/>
      <c r="B208" s="69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ht="15.75" customHeight="1">
      <c r="A209" s="69"/>
      <c r="B209" s="69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ht="15.75" customHeight="1">
      <c r="A210" s="69"/>
      <c r="B210" s="69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ht="15.75" customHeight="1">
      <c r="A211" s="69"/>
      <c r="B211" s="69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ht="15.75" customHeight="1">
      <c r="A212" s="69"/>
      <c r="B212" s="69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ht="15.75" customHeight="1">
      <c r="A213" s="69"/>
      <c r="B213" s="69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ht="15.75" customHeight="1">
      <c r="A214" s="69"/>
      <c r="B214" s="69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ht="15.75" customHeight="1">
      <c r="A215" s="69"/>
      <c r="B215" s="69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ht="15.75" customHeight="1">
      <c r="A216" s="69"/>
      <c r="B216" s="69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ht="15.75" customHeight="1">
      <c r="A217" s="69"/>
      <c r="B217" s="69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ht="15.75" customHeight="1">
      <c r="A218" s="69"/>
      <c r="B218" s="69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ht="15.75" customHeight="1">
      <c r="A219" s="69"/>
      <c r="B219" s="69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ht="15.75" customHeight="1">
      <c r="A220" s="69"/>
      <c r="B220" s="69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ht="15.75" customHeight="1">
      <c r="A221" s="69"/>
      <c r="B221" s="69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ht="15.75" customHeight="1">
      <c r="A222" s="69"/>
      <c r="B222" s="69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ht="15.75" customHeight="1">
      <c r="A223" s="69"/>
      <c r="B223" s="69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ht="15.75" customHeight="1">
      <c r="A224" s="69"/>
      <c r="B224" s="69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ht="15.75" customHeight="1">
      <c r="A225" s="69"/>
      <c r="B225" s="69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ht="15.75" customHeight="1">
      <c r="A226" s="69"/>
      <c r="B226" s="69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ht="15.75" customHeight="1">
      <c r="A227" s="69"/>
      <c r="B227" s="69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ht="15.75" customHeight="1">
      <c r="A228" s="69"/>
      <c r="B228" s="69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ht="15.75" customHeight="1">
      <c r="A229" s="69"/>
      <c r="B229" s="69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ht="15.75" customHeight="1">
      <c r="A230" s="69"/>
      <c r="B230" s="69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ht="15.75" customHeight="1">
      <c r="A231" s="69"/>
      <c r="B231" s="69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ht="15.75" customHeight="1">
      <c r="A232" s="69"/>
      <c r="B232" s="69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ht="15.75" customHeight="1">
      <c r="A233" s="69"/>
      <c r="B233" s="69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ht="15.75" customHeight="1">
      <c r="A234" s="69"/>
      <c r="B234" s="69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ht="15.75" customHeight="1">
      <c r="A235" s="69"/>
      <c r="B235" s="69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ht="15.75" customHeight="1">
      <c r="A236" s="69"/>
      <c r="B236" s="69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ht="15.75" customHeight="1">
      <c r="A237" s="69"/>
      <c r="B237" s="69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ht="15.75" customHeight="1">
      <c r="A238" s="69"/>
      <c r="B238" s="69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ht="15.75" customHeight="1">
      <c r="A239" s="69"/>
      <c r="B239" s="69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ht="15.75" customHeight="1">
      <c r="A240" s="69"/>
      <c r="B240" s="69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ht="15.75" customHeight="1">
      <c r="A241" s="69"/>
      <c r="B241" s="69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ht="15.75" customHeight="1">
      <c r="A242" s="69"/>
      <c r="B242" s="69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ht="15.75" customHeight="1">
      <c r="A243" s="69"/>
      <c r="B243" s="69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ht="15.75" customHeight="1">
      <c r="A244" s="69"/>
      <c r="B244" s="69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ht="15.75" customHeight="1">
      <c r="A245" s="69"/>
      <c r="B245" s="69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ht="15.75" customHeight="1">
      <c r="A246" s="69"/>
      <c r="B246" s="69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ht="15.75" customHeight="1">
      <c r="A247" s="69"/>
      <c r="B247" s="69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ht="15.75" customHeight="1">
      <c r="A248" s="69"/>
      <c r="B248" s="69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ht="15.75" customHeight="1">
      <c r="A249" s="69"/>
      <c r="B249" s="69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ht="15.75" customHeight="1">
      <c r="A250" s="69"/>
      <c r="B250" s="69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ht="15.75" customHeight="1">
      <c r="A251" s="69"/>
      <c r="B251" s="69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ht="15.75" customHeight="1">
      <c r="A252" s="69"/>
      <c r="B252" s="69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ht="15.75" customHeight="1">
      <c r="A253" s="69"/>
      <c r="B253" s="69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ht="15.75" customHeight="1">
      <c r="A254" s="69"/>
      <c r="B254" s="69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ht="15.75" customHeight="1">
      <c r="A255" s="69"/>
      <c r="B255" s="69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ht="15.75" customHeight="1">
      <c r="A256" s="69"/>
      <c r="B256" s="69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ht="15.75" customHeight="1">
      <c r="A257" s="69"/>
      <c r="B257" s="69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ht="15.75" customHeight="1">
      <c r="A258" s="69"/>
      <c r="B258" s="69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ht="15.75" customHeight="1">
      <c r="A259" s="69"/>
      <c r="B259" s="69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ht="15.75" customHeight="1">
      <c r="A260" s="69"/>
      <c r="B260" s="69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ht="15.75" customHeight="1">
      <c r="A261" s="69"/>
      <c r="B261" s="69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ht="15.75" customHeight="1">
      <c r="A262" s="69"/>
      <c r="B262" s="69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ht="15.75" customHeight="1">
      <c r="A263" s="69"/>
      <c r="B263" s="69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ht="15.75" customHeight="1">
      <c r="A264" s="69"/>
      <c r="B264" s="69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ht="15.75" customHeight="1">
      <c r="A265" s="69"/>
      <c r="B265" s="69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ht="15.75" customHeight="1">
      <c r="A266" s="69"/>
      <c r="B266" s="69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ht="15.75" customHeight="1">
      <c r="A267" s="69"/>
      <c r="B267" s="69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ht="15.75" customHeight="1">
      <c r="A268" s="69"/>
      <c r="B268" s="69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ht="15.75" customHeight="1">
      <c r="A269" s="69"/>
      <c r="B269" s="69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ht="15.75" customHeight="1">
      <c r="A270" s="69"/>
      <c r="B270" s="69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ht="15.75" customHeight="1">
      <c r="A271" s="69"/>
      <c r="B271" s="69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ht="15.75" customHeight="1">
      <c r="A272" s="69"/>
      <c r="B272" s="69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ht="15.75" customHeight="1">
      <c r="A273" s="69"/>
      <c r="B273" s="69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ht="15.75" customHeight="1">
      <c r="A274" s="69"/>
      <c r="B274" s="69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ht="15.75" customHeight="1">
      <c r="A275" s="69"/>
      <c r="B275" s="69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ht="15.75" customHeight="1">
      <c r="A276" s="69"/>
      <c r="B276" s="69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ht="15.75" customHeight="1">
      <c r="A277" s="69"/>
      <c r="B277" s="69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ht="15.75" customHeight="1">
      <c r="A278" s="69"/>
      <c r="B278" s="69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ht="15.75" customHeight="1">
      <c r="A279" s="69"/>
      <c r="B279" s="69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ht="15.75" customHeight="1">
      <c r="A280" s="69"/>
      <c r="B280" s="69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ht="15.75" customHeight="1">
      <c r="A281" s="69"/>
      <c r="B281" s="69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ht="15.75" customHeight="1">
      <c r="A282" s="69"/>
      <c r="B282" s="69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ht="15.75" customHeight="1">
      <c r="A283" s="69"/>
      <c r="B283" s="69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ht="15.75" customHeight="1">
      <c r="A284" s="69"/>
      <c r="B284" s="69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ht="15.75" customHeight="1">
      <c r="A285" s="69"/>
      <c r="B285" s="69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ht="15.75" customHeight="1">
      <c r="A286" s="69"/>
      <c r="B286" s="69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ht="15.75" customHeight="1">
      <c r="A287" s="69"/>
      <c r="B287" s="69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ht="15.75" customHeight="1">
      <c r="A288" s="69"/>
      <c r="B288" s="69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ht="15.75" customHeight="1">
      <c r="A289" s="69"/>
      <c r="B289" s="69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ht="15.75" customHeight="1">
      <c r="A290" s="69"/>
      <c r="B290" s="69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ht="15.75" customHeight="1">
      <c r="A291" s="69"/>
      <c r="B291" s="69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ht="15.75" customHeight="1">
      <c r="A292" s="69"/>
      <c r="B292" s="69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ht="15.75" customHeight="1">
      <c r="A293" s="69"/>
      <c r="B293" s="69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ht="15.75" customHeight="1">
      <c r="A294" s="69"/>
      <c r="B294" s="69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ht="15.75" customHeight="1">
      <c r="A295" s="69"/>
      <c r="B295" s="69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ht="15.75" customHeight="1">
      <c r="A296" s="69"/>
      <c r="B296" s="69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ht="15.75" customHeight="1">
      <c r="A297" s="69"/>
      <c r="B297" s="69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ht="15.75" customHeight="1">
      <c r="A298" s="69"/>
      <c r="B298" s="69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ht="15.75" customHeight="1">
      <c r="A299" s="69"/>
      <c r="B299" s="69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ht="15.75" customHeight="1">
      <c r="A300" s="69"/>
      <c r="B300" s="69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ht="15.75" customHeight="1">
      <c r="A301" s="69"/>
      <c r="B301" s="69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ht="15.75" customHeight="1">
      <c r="A302" s="69"/>
      <c r="B302" s="69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ht="15.75" customHeight="1">
      <c r="A303" s="69"/>
      <c r="B303" s="69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ht="15.75" customHeight="1">
      <c r="A304" s="69"/>
      <c r="B304" s="69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ht="15.75" customHeight="1">
      <c r="A305" s="69"/>
      <c r="B305" s="69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ht="15.75" customHeight="1">
      <c r="A306" s="69"/>
      <c r="B306" s="69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ht="15.75" customHeight="1">
      <c r="A307" s="69"/>
      <c r="B307" s="69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ht="15.75" customHeight="1">
      <c r="A308" s="69"/>
      <c r="B308" s="69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ht="15.75" customHeight="1">
      <c r="A309" s="69"/>
      <c r="B309" s="69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ht="15.75" customHeight="1">
      <c r="A310" s="69"/>
      <c r="B310" s="69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ht="15.75" customHeight="1">
      <c r="A311" s="69"/>
      <c r="B311" s="69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ht="15.75" customHeight="1">
      <c r="A312" s="69"/>
      <c r="B312" s="69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ht="15.75" customHeight="1">
      <c r="A313" s="69"/>
      <c r="B313" s="69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ht="15.75" customHeight="1">
      <c r="A314" s="69"/>
      <c r="B314" s="69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ht="15.75" customHeight="1">
      <c r="A315" s="69"/>
      <c r="B315" s="69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ht="15.75" customHeight="1">
      <c r="A316" s="69"/>
      <c r="B316" s="69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ht="15.75" customHeight="1">
      <c r="A317" s="69"/>
      <c r="B317" s="69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ht="15.75" customHeight="1">
      <c r="A318" s="69"/>
      <c r="B318" s="69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ht="15.75" customHeight="1">
      <c r="A319" s="69"/>
      <c r="B319" s="69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ht="15.75" customHeight="1">
      <c r="A320" s="69"/>
      <c r="B320" s="69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ht="15.75" customHeight="1">
      <c r="A321" s="69"/>
      <c r="B321" s="69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ht="15.75" customHeight="1">
      <c r="A322" s="69"/>
      <c r="B322" s="69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ht="15.75" customHeight="1">
      <c r="A323" s="69"/>
      <c r="B323" s="69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ht="15.75" customHeight="1">
      <c r="A324" s="69"/>
      <c r="B324" s="69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ht="15.75" customHeight="1">
      <c r="A325" s="69"/>
      <c r="B325" s="69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ht="15.75" customHeight="1">
      <c r="A326" s="69"/>
      <c r="B326" s="69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ht="15.75" customHeight="1">
      <c r="A327" s="69"/>
      <c r="B327" s="69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ht="15.75" customHeight="1">
      <c r="A328" s="69"/>
      <c r="B328" s="69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ht="15.75" customHeight="1">
      <c r="A329" s="69"/>
      <c r="B329" s="69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ht="15.75" customHeight="1">
      <c r="A330" s="69"/>
      <c r="B330" s="69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ht="15.75" customHeight="1">
      <c r="A331" s="69"/>
      <c r="B331" s="69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ht="15.75" customHeight="1">
      <c r="A332" s="69"/>
      <c r="B332" s="69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ht="15.75" customHeight="1">
      <c r="A333" s="69"/>
      <c r="B333" s="69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ht="15.75" customHeight="1">
      <c r="A334" s="69"/>
      <c r="B334" s="69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ht="15.75" customHeight="1">
      <c r="A335" s="69"/>
      <c r="B335" s="69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ht="15.75" customHeight="1">
      <c r="A336" s="69"/>
      <c r="B336" s="69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ht="15.75" customHeight="1">
      <c r="A337" s="69"/>
      <c r="B337" s="69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ht="15.75" customHeight="1">
      <c r="A338" s="69"/>
      <c r="B338" s="69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ht="15.75" customHeight="1">
      <c r="A339" s="69"/>
      <c r="B339" s="69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ht="15.75" customHeight="1">
      <c r="A340" s="69"/>
      <c r="B340" s="69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ht="15.75" customHeight="1">
      <c r="A341" s="69"/>
      <c r="B341" s="69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ht="15.75" customHeight="1">
      <c r="A342" s="69"/>
      <c r="B342" s="69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ht="15.75" customHeight="1">
      <c r="A343" s="69"/>
      <c r="B343" s="69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ht="15.75" customHeight="1">
      <c r="A344" s="69"/>
      <c r="B344" s="69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ht="15.75" customHeight="1">
      <c r="A345" s="69"/>
      <c r="B345" s="69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ht="15.75" customHeight="1">
      <c r="A346" s="69"/>
      <c r="B346" s="69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ht="15.75" customHeight="1">
      <c r="A347" s="69"/>
      <c r="B347" s="69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ht="15.75" customHeight="1">
      <c r="A348" s="69"/>
      <c r="B348" s="69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ht="15.75" customHeight="1">
      <c r="A349" s="69"/>
      <c r="B349" s="69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ht="15.75" customHeight="1">
      <c r="A350" s="69"/>
      <c r="B350" s="69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ht="15.75" customHeight="1">
      <c r="A351" s="69"/>
      <c r="B351" s="69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ht="15.75" customHeight="1">
      <c r="A352" s="69"/>
      <c r="B352" s="69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ht="15.75" customHeight="1">
      <c r="A353" s="69"/>
      <c r="B353" s="69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ht="15.75" customHeight="1">
      <c r="A354" s="69"/>
      <c r="B354" s="69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ht="15.75" customHeight="1">
      <c r="A355" s="69"/>
      <c r="B355" s="69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ht="15.75" customHeight="1">
      <c r="A356" s="69"/>
      <c r="B356" s="69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ht="15.75" customHeight="1">
      <c r="A357" s="69"/>
      <c r="B357" s="69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ht="15.75" customHeight="1">
      <c r="A358" s="69"/>
      <c r="B358" s="69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ht="15.75" customHeight="1">
      <c r="A359" s="69"/>
      <c r="B359" s="69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ht="15.75" customHeight="1">
      <c r="A360" s="69"/>
      <c r="B360" s="69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ht="15.75" customHeight="1">
      <c r="A361" s="69"/>
      <c r="B361" s="69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ht="15.75" customHeight="1">
      <c r="A362" s="69"/>
      <c r="B362" s="69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ht="15.75" customHeight="1">
      <c r="A363" s="69"/>
      <c r="B363" s="69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ht="15.75" customHeight="1">
      <c r="A364" s="69"/>
      <c r="B364" s="69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ht="15.75" customHeight="1">
      <c r="A365" s="69"/>
      <c r="B365" s="69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ht="15.75" customHeight="1">
      <c r="A366" s="69"/>
      <c r="B366" s="69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ht="15.75" customHeight="1">
      <c r="A367" s="69"/>
      <c r="B367" s="69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ht="15.75" customHeight="1">
      <c r="A368" s="69"/>
      <c r="B368" s="69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ht="15.75" customHeight="1">
      <c r="A369" s="69"/>
      <c r="B369" s="69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ht="15.75" customHeight="1">
      <c r="A370" s="69"/>
      <c r="B370" s="69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ht="15.75" customHeight="1">
      <c r="A371" s="69"/>
      <c r="B371" s="69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ht="15.75" customHeight="1">
      <c r="A372" s="69"/>
      <c r="B372" s="69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ht="15.75" customHeight="1">
      <c r="A373" s="69"/>
      <c r="B373" s="69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ht="15.75" customHeight="1">
      <c r="A374" s="69"/>
      <c r="B374" s="69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ht="15.75" customHeight="1">
      <c r="A375" s="69"/>
      <c r="B375" s="69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ht="15.75" customHeight="1">
      <c r="A376" s="69"/>
      <c r="B376" s="69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ht="15.75" customHeight="1">
      <c r="A377" s="69"/>
      <c r="B377" s="69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ht="15.75" customHeight="1">
      <c r="A378" s="69"/>
      <c r="B378" s="69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ht="15.75" customHeight="1">
      <c r="A379" s="69"/>
      <c r="B379" s="69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ht="15.75" customHeight="1">
      <c r="A380" s="69"/>
      <c r="B380" s="69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ht="15.75" customHeight="1">
      <c r="A381" s="69"/>
      <c r="B381" s="69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ht="15.75" customHeight="1">
      <c r="A382" s="69"/>
      <c r="B382" s="69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ht="15.75" customHeight="1">
      <c r="A383" s="69"/>
      <c r="B383" s="69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ht="15.75" customHeight="1">
      <c r="A384" s="69"/>
      <c r="B384" s="69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ht="15.75" customHeight="1">
      <c r="A385" s="69"/>
      <c r="B385" s="69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ht="15.75" customHeight="1">
      <c r="A386" s="69"/>
      <c r="B386" s="69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ht="15.75" customHeight="1">
      <c r="A387" s="69"/>
      <c r="B387" s="69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ht="15.75" customHeight="1">
      <c r="A388" s="69"/>
      <c r="B388" s="69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ht="15.75" customHeight="1">
      <c r="A389" s="69"/>
      <c r="B389" s="69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ht="15.75" customHeight="1">
      <c r="A390" s="69"/>
      <c r="B390" s="69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ht="15.75" customHeight="1">
      <c r="A391" s="69"/>
      <c r="B391" s="69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ht="15.75" customHeight="1">
      <c r="A392" s="69"/>
      <c r="B392" s="69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ht="15.75" customHeight="1">
      <c r="A393" s="69"/>
      <c r="B393" s="69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ht="15.75" customHeight="1">
      <c r="A394" s="69"/>
      <c r="B394" s="69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ht="15.75" customHeight="1">
      <c r="A395" s="69"/>
      <c r="B395" s="69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ht="15.75" customHeight="1">
      <c r="A396" s="69"/>
      <c r="B396" s="69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ht="15.75" customHeight="1">
      <c r="A397" s="69"/>
      <c r="B397" s="69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ht="15.75" customHeight="1">
      <c r="A398" s="69"/>
      <c r="B398" s="69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ht="15.75" customHeight="1">
      <c r="A399" s="69"/>
      <c r="B399" s="69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ht="15.75" customHeight="1">
      <c r="A400" s="69"/>
      <c r="B400" s="69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ht="15.75" customHeight="1">
      <c r="A401" s="69"/>
      <c r="B401" s="69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ht="15.75" customHeight="1">
      <c r="A402" s="69"/>
      <c r="B402" s="69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ht="15.75" customHeight="1">
      <c r="A403" s="69"/>
      <c r="B403" s="69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ht="15.75" customHeight="1">
      <c r="A404" s="69"/>
      <c r="B404" s="69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ht="15.75" customHeight="1">
      <c r="A405" s="69"/>
      <c r="B405" s="69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ht="15.75" customHeight="1">
      <c r="A406" s="69"/>
      <c r="B406" s="69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ht="15.75" customHeight="1">
      <c r="A407" s="69"/>
      <c r="B407" s="69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ht="15.75" customHeight="1">
      <c r="A408" s="69"/>
      <c r="B408" s="69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ht="15.75" customHeight="1">
      <c r="A409" s="69"/>
      <c r="B409" s="69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ht="15.75" customHeight="1">
      <c r="A410" s="69"/>
      <c r="B410" s="69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ht="15.75" customHeight="1">
      <c r="A411" s="69"/>
      <c r="B411" s="69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ht="15.75" customHeight="1">
      <c r="A412" s="69"/>
      <c r="B412" s="69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ht="15.75" customHeight="1">
      <c r="A413" s="69"/>
      <c r="B413" s="69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ht="15.75" customHeight="1">
      <c r="A414" s="69"/>
      <c r="B414" s="69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ht="15.75" customHeight="1">
      <c r="A415" s="69"/>
      <c r="B415" s="69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ht="15.75" customHeight="1">
      <c r="A416" s="69"/>
      <c r="B416" s="69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ht="15.75" customHeight="1">
      <c r="A417" s="69"/>
      <c r="B417" s="69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ht="15.75" customHeight="1">
      <c r="A418" s="69"/>
      <c r="B418" s="69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ht="15.75" customHeight="1">
      <c r="A419" s="69"/>
      <c r="B419" s="69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ht="15.75" customHeight="1">
      <c r="A420" s="69"/>
      <c r="B420" s="69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ht="15.75" customHeight="1">
      <c r="A421" s="69"/>
      <c r="B421" s="69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ht="15.75" customHeight="1">
      <c r="A422" s="69"/>
      <c r="B422" s="69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ht="15.75" customHeight="1">
      <c r="A423" s="69"/>
      <c r="B423" s="69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ht="15.75" customHeight="1">
      <c r="A424" s="69"/>
      <c r="B424" s="69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ht="15.75" customHeight="1">
      <c r="A425" s="69"/>
      <c r="B425" s="69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ht="15.75" customHeight="1">
      <c r="A426" s="69"/>
      <c r="B426" s="69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ht="15.75" customHeight="1">
      <c r="A427" s="69"/>
      <c r="B427" s="69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ht="15.75" customHeight="1">
      <c r="A428" s="69"/>
      <c r="B428" s="69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ht="15.75" customHeight="1">
      <c r="A429" s="69"/>
      <c r="B429" s="69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ht="15.75" customHeight="1">
      <c r="A430" s="69"/>
      <c r="B430" s="69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ht="15.75" customHeight="1">
      <c r="A431" s="69"/>
      <c r="B431" s="69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ht="15.75" customHeight="1">
      <c r="A432" s="69"/>
      <c r="B432" s="69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ht="15.75" customHeight="1">
      <c r="A433" s="69"/>
      <c r="B433" s="69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ht="15.75" customHeight="1">
      <c r="A434" s="69"/>
      <c r="B434" s="69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ht="15.75" customHeight="1">
      <c r="A435" s="69"/>
      <c r="B435" s="69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ht="15.75" customHeight="1">
      <c r="A436" s="69"/>
      <c r="B436" s="69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ht="15.75" customHeight="1">
      <c r="A437" s="69"/>
      <c r="B437" s="69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ht="15.75" customHeight="1">
      <c r="A438" s="69"/>
      <c r="B438" s="69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ht="15.75" customHeight="1">
      <c r="A439" s="69"/>
      <c r="B439" s="69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ht="15.75" customHeight="1">
      <c r="A440" s="69"/>
      <c r="B440" s="69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ht="15.75" customHeight="1">
      <c r="A441" s="69"/>
      <c r="B441" s="69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ht="15.75" customHeight="1">
      <c r="A442" s="69"/>
      <c r="B442" s="69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ht="15.75" customHeight="1">
      <c r="A443" s="69"/>
      <c r="B443" s="69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ht="15.75" customHeight="1">
      <c r="A444" s="69"/>
      <c r="B444" s="69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ht="15.75" customHeight="1">
      <c r="A445" s="69"/>
      <c r="B445" s="69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ht="15.75" customHeight="1">
      <c r="A446" s="69"/>
      <c r="B446" s="69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ht="15.75" customHeight="1">
      <c r="A447" s="69"/>
      <c r="B447" s="69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ht="15.75" customHeight="1">
      <c r="A448" s="69"/>
      <c r="B448" s="69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ht="15.75" customHeight="1">
      <c r="A449" s="69"/>
      <c r="B449" s="69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ht="15.75" customHeight="1">
      <c r="A450" s="69"/>
      <c r="B450" s="69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ht="15.75" customHeight="1">
      <c r="A451" s="69"/>
      <c r="B451" s="69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ht="15.75" customHeight="1">
      <c r="A452" s="69"/>
      <c r="B452" s="69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ht="15.75" customHeight="1">
      <c r="A453" s="69"/>
      <c r="B453" s="69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ht="15.75" customHeight="1">
      <c r="A454" s="69"/>
      <c r="B454" s="69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ht="15.75" customHeight="1">
      <c r="A455" s="69"/>
      <c r="B455" s="69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ht="15.75" customHeight="1">
      <c r="A456" s="69"/>
      <c r="B456" s="69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ht="15.75" customHeight="1">
      <c r="A457" s="69"/>
      <c r="B457" s="69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ht="15.75" customHeight="1">
      <c r="A458" s="69"/>
      <c r="B458" s="69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ht="15.75" customHeight="1">
      <c r="A459" s="69"/>
      <c r="B459" s="69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ht="15.75" customHeight="1">
      <c r="A460" s="69"/>
      <c r="B460" s="69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ht="15.75" customHeight="1">
      <c r="A461" s="69"/>
      <c r="B461" s="69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ht="15.75" customHeight="1">
      <c r="A462" s="69"/>
      <c r="B462" s="69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ht="15.75" customHeight="1">
      <c r="A463" s="69"/>
      <c r="B463" s="69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ht="15.75" customHeight="1">
      <c r="A464" s="69"/>
      <c r="B464" s="69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ht="15.75" customHeight="1">
      <c r="A465" s="69"/>
      <c r="B465" s="69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ht="15.75" customHeight="1">
      <c r="A466" s="69"/>
      <c r="B466" s="69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ht="15.75" customHeight="1">
      <c r="A467" s="69"/>
      <c r="B467" s="69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ht="15.75" customHeight="1">
      <c r="A468" s="69"/>
      <c r="B468" s="69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ht="15.75" customHeight="1">
      <c r="A469" s="69"/>
      <c r="B469" s="69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ht="15.75" customHeight="1">
      <c r="A470" s="69"/>
      <c r="B470" s="69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ht="15.75" customHeight="1">
      <c r="A471" s="69"/>
      <c r="B471" s="69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ht="15.75" customHeight="1">
      <c r="A472" s="69"/>
      <c r="B472" s="69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ht="15.75" customHeight="1">
      <c r="A473" s="69"/>
      <c r="B473" s="69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ht="15.75" customHeight="1">
      <c r="A474" s="69"/>
      <c r="B474" s="69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ht="15.75" customHeight="1">
      <c r="A475" s="69"/>
      <c r="B475" s="69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ht="15.75" customHeight="1">
      <c r="A476" s="69"/>
      <c r="B476" s="69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ht="15.75" customHeight="1">
      <c r="A477" s="69"/>
      <c r="B477" s="69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ht="15.75" customHeight="1">
      <c r="A478" s="69"/>
      <c r="B478" s="69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ht="15.75" customHeight="1">
      <c r="A479" s="69"/>
      <c r="B479" s="69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ht="15.75" customHeight="1">
      <c r="A480" s="69"/>
      <c r="B480" s="69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ht="15.75" customHeight="1">
      <c r="A481" s="69"/>
      <c r="B481" s="69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ht="15.75" customHeight="1">
      <c r="A482" s="69"/>
      <c r="B482" s="69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ht="15.75" customHeight="1">
      <c r="A483" s="69"/>
      <c r="B483" s="69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ht="15.75" customHeight="1">
      <c r="A484" s="69"/>
      <c r="B484" s="69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ht="15.75" customHeight="1">
      <c r="A485" s="69"/>
      <c r="B485" s="69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ht="15.75" customHeight="1">
      <c r="A486" s="69"/>
      <c r="B486" s="69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ht="15.75" customHeight="1">
      <c r="A487" s="69"/>
      <c r="B487" s="69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ht="15.75" customHeight="1">
      <c r="A488" s="69"/>
      <c r="B488" s="69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ht="15.75" customHeight="1">
      <c r="A489" s="69"/>
      <c r="B489" s="69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ht="15.75" customHeight="1">
      <c r="A490" s="69"/>
      <c r="B490" s="69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ht="15.75" customHeight="1">
      <c r="A491" s="69"/>
      <c r="B491" s="69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ht="15.75" customHeight="1">
      <c r="A492" s="69"/>
      <c r="B492" s="69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ht="15.75" customHeight="1">
      <c r="A493" s="69"/>
      <c r="B493" s="69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ht="15.75" customHeight="1">
      <c r="A494" s="69"/>
      <c r="B494" s="69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ht="15.75" customHeight="1">
      <c r="A495" s="69"/>
      <c r="B495" s="69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ht="15.75" customHeight="1">
      <c r="A496" s="69"/>
      <c r="B496" s="69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ht="15.75" customHeight="1">
      <c r="A497" s="69"/>
      <c r="B497" s="69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ht="15.75" customHeight="1">
      <c r="A498" s="69"/>
      <c r="B498" s="69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ht="15.75" customHeight="1">
      <c r="A499" s="69"/>
      <c r="B499" s="69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ht="15.75" customHeight="1">
      <c r="A500" s="69"/>
      <c r="B500" s="69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ht="15.75" customHeight="1">
      <c r="A501" s="69"/>
      <c r="B501" s="69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ht="15.75" customHeight="1">
      <c r="A502" s="69"/>
      <c r="B502" s="69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ht="15.75" customHeight="1">
      <c r="A503" s="69"/>
      <c r="B503" s="69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ht="15.75" customHeight="1">
      <c r="A504" s="69"/>
      <c r="B504" s="69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ht="15.75" customHeight="1">
      <c r="A505" s="69"/>
      <c r="B505" s="69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ht="15.75" customHeight="1">
      <c r="A506" s="69"/>
      <c r="B506" s="69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ht="15.75" customHeight="1">
      <c r="A507" s="69"/>
      <c r="B507" s="69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ht="15.75" customHeight="1">
      <c r="A508" s="69"/>
      <c r="B508" s="69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ht="15.75" customHeight="1">
      <c r="A509" s="69"/>
      <c r="B509" s="69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ht="15.75" customHeight="1">
      <c r="A510" s="69"/>
      <c r="B510" s="69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ht="15.75" customHeight="1">
      <c r="A511" s="69"/>
      <c r="B511" s="69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ht="15.75" customHeight="1">
      <c r="A512" s="69"/>
      <c r="B512" s="69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ht="15.75" customHeight="1">
      <c r="A513" s="69"/>
      <c r="B513" s="69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ht="15.75" customHeight="1">
      <c r="A514" s="69"/>
      <c r="B514" s="69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ht="15.75" customHeight="1">
      <c r="A515" s="69"/>
      <c r="B515" s="69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ht="15.75" customHeight="1">
      <c r="A516" s="69"/>
      <c r="B516" s="69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ht="15.75" customHeight="1">
      <c r="A517" s="69"/>
      <c r="B517" s="69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ht="15.75" customHeight="1">
      <c r="A518" s="69"/>
      <c r="B518" s="69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ht="15.75" customHeight="1">
      <c r="A519" s="69"/>
      <c r="B519" s="69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ht="15.75" customHeight="1">
      <c r="A520" s="69"/>
      <c r="B520" s="69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ht="15.75" customHeight="1">
      <c r="A521" s="69"/>
      <c r="B521" s="69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ht="15.75" customHeight="1">
      <c r="A522" s="69"/>
      <c r="B522" s="69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ht="15.75" customHeight="1">
      <c r="A523" s="69"/>
      <c r="B523" s="69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ht="15.75" customHeight="1">
      <c r="A524" s="69"/>
      <c r="B524" s="69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ht="15.75" customHeight="1">
      <c r="A525" s="69"/>
      <c r="B525" s="69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ht="15.75" customHeight="1">
      <c r="A526" s="69"/>
      <c r="B526" s="69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ht="15.75" customHeight="1">
      <c r="A527" s="69"/>
      <c r="B527" s="69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ht="15.75" customHeight="1">
      <c r="A528" s="69"/>
      <c r="B528" s="69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ht="15.75" customHeight="1">
      <c r="A529" s="69"/>
      <c r="B529" s="69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ht="15.75" customHeight="1">
      <c r="A530" s="69"/>
      <c r="B530" s="69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ht="15.75" customHeight="1">
      <c r="A531" s="69"/>
      <c r="B531" s="69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ht="15.75" customHeight="1">
      <c r="A532" s="69"/>
      <c r="B532" s="69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ht="15.75" customHeight="1">
      <c r="A533" s="69"/>
      <c r="B533" s="69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ht="15.75" customHeight="1">
      <c r="A534" s="69"/>
      <c r="B534" s="69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ht="15.75" customHeight="1">
      <c r="A535" s="69"/>
      <c r="B535" s="69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ht="15.75" customHeight="1">
      <c r="A536" s="69"/>
      <c r="B536" s="69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ht="15.75" customHeight="1">
      <c r="A537" s="69"/>
      <c r="B537" s="69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ht="15.75" customHeight="1">
      <c r="A538" s="69"/>
      <c r="B538" s="69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ht="15.75" customHeight="1">
      <c r="A539" s="69"/>
      <c r="B539" s="69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ht="15.75" customHeight="1">
      <c r="A540" s="69"/>
      <c r="B540" s="69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ht="15.75" customHeight="1">
      <c r="A541" s="69"/>
      <c r="B541" s="69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ht="15.75" customHeight="1">
      <c r="A542" s="69"/>
      <c r="B542" s="69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ht="15.75" customHeight="1">
      <c r="A543" s="69"/>
      <c r="B543" s="69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ht="15.75" customHeight="1">
      <c r="A544" s="69"/>
      <c r="B544" s="69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ht="15.75" customHeight="1">
      <c r="A545" s="69"/>
      <c r="B545" s="69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ht="15.75" customHeight="1">
      <c r="A546" s="69"/>
      <c r="B546" s="69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ht="15.75" customHeight="1">
      <c r="A547" s="69"/>
      <c r="B547" s="69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ht="15.75" customHeight="1">
      <c r="A548" s="69"/>
      <c r="B548" s="69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ht="15.75" customHeight="1">
      <c r="A549" s="69"/>
      <c r="B549" s="69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ht="15.75" customHeight="1">
      <c r="A550" s="69"/>
      <c r="B550" s="69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ht="15.75" customHeight="1">
      <c r="A551" s="69"/>
      <c r="B551" s="69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ht="15.75" customHeight="1">
      <c r="A552" s="69"/>
      <c r="B552" s="69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ht="15.75" customHeight="1">
      <c r="A553" s="69"/>
      <c r="B553" s="69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ht="15.75" customHeight="1">
      <c r="A554" s="69"/>
      <c r="B554" s="69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ht="15.75" customHeight="1">
      <c r="A555" s="69"/>
      <c r="B555" s="69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ht="15.75" customHeight="1">
      <c r="A556" s="69"/>
      <c r="B556" s="69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ht="15.75" customHeight="1">
      <c r="A557" s="69"/>
      <c r="B557" s="69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ht="15.75" customHeight="1">
      <c r="A558" s="69"/>
      <c r="B558" s="69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ht="15.75" customHeight="1">
      <c r="A559" s="69"/>
      <c r="B559" s="69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ht="15.75" customHeight="1">
      <c r="A560" s="69"/>
      <c r="B560" s="69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ht="15.75" customHeight="1">
      <c r="A561" s="69"/>
      <c r="B561" s="69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ht="15.75" customHeight="1">
      <c r="A562" s="69"/>
      <c r="B562" s="69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ht="15.75" customHeight="1">
      <c r="A563" s="69"/>
      <c r="B563" s="69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ht="15.75" customHeight="1">
      <c r="A564" s="69"/>
      <c r="B564" s="69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ht="15.75" customHeight="1">
      <c r="A565" s="69"/>
      <c r="B565" s="69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ht="15.75" customHeight="1">
      <c r="A566" s="69"/>
      <c r="B566" s="69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ht="15.75" customHeight="1">
      <c r="A567" s="69"/>
      <c r="B567" s="69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ht="15.75" customHeight="1">
      <c r="A568" s="69"/>
      <c r="B568" s="69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ht="15.75" customHeight="1">
      <c r="A569" s="69"/>
      <c r="B569" s="69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ht="15.75" customHeight="1">
      <c r="A570" s="69"/>
      <c r="B570" s="69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ht="15.75" customHeight="1">
      <c r="A571" s="69"/>
      <c r="B571" s="69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ht="15.75" customHeight="1">
      <c r="A572" s="69"/>
      <c r="B572" s="69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ht="15.75" customHeight="1">
      <c r="A573" s="69"/>
      <c r="B573" s="69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ht="15.75" customHeight="1">
      <c r="A574" s="69"/>
      <c r="B574" s="69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ht="15.75" customHeight="1">
      <c r="A575" s="69"/>
      <c r="B575" s="69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ht="15.75" customHeight="1">
      <c r="A576" s="69"/>
      <c r="B576" s="69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ht="15.75" customHeight="1">
      <c r="A577" s="69"/>
      <c r="B577" s="69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ht="15.75" customHeight="1">
      <c r="A578" s="69"/>
      <c r="B578" s="69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ht="15.75" customHeight="1">
      <c r="A579" s="69"/>
      <c r="B579" s="69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ht="15.75" customHeight="1">
      <c r="A580" s="69"/>
      <c r="B580" s="69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ht="15.75" customHeight="1">
      <c r="A581" s="69"/>
      <c r="B581" s="69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ht="15.75" customHeight="1">
      <c r="A582" s="69"/>
      <c r="B582" s="69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ht="15.75" customHeight="1">
      <c r="A583" s="69"/>
      <c r="B583" s="69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ht="15.75" customHeight="1">
      <c r="A584" s="69"/>
      <c r="B584" s="69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ht="15.75" customHeight="1">
      <c r="A585" s="69"/>
      <c r="B585" s="69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ht="15.75" customHeight="1">
      <c r="A586" s="69"/>
      <c r="B586" s="69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ht="15.75" customHeight="1">
      <c r="A587" s="69"/>
      <c r="B587" s="69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ht="15.75" customHeight="1">
      <c r="A588" s="69"/>
      <c r="B588" s="69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ht="15.75" customHeight="1">
      <c r="A589" s="69"/>
      <c r="B589" s="69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ht="15.75" customHeight="1">
      <c r="A590" s="69"/>
      <c r="B590" s="69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ht="15.75" customHeight="1">
      <c r="A591" s="69"/>
      <c r="B591" s="69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ht="15.75" customHeight="1">
      <c r="A592" s="69"/>
      <c r="B592" s="69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ht="15.75" customHeight="1">
      <c r="A593" s="69"/>
      <c r="B593" s="69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ht="15.75" customHeight="1">
      <c r="A594" s="69"/>
      <c r="B594" s="69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ht="15.75" customHeight="1">
      <c r="A595" s="69"/>
      <c r="B595" s="69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ht="15.75" customHeight="1">
      <c r="A596" s="69"/>
      <c r="B596" s="69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ht="15.75" customHeight="1">
      <c r="A597" s="69"/>
      <c r="B597" s="69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ht="15.75" customHeight="1">
      <c r="A598" s="69"/>
      <c r="B598" s="69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ht="15.75" customHeight="1">
      <c r="A599" s="69"/>
      <c r="B599" s="69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ht="15.75" customHeight="1">
      <c r="A600" s="69"/>
      <c r="B600" s="69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ht="15.75" customHeight="1">
      <c r="A601" s="69"/>
      <c r="B601" s="69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ht="15.75" customHeight="1">
      <c r="A602" s="69"/>
      <c r="B602" s="69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ht="15.75" customHeight="1">
      <c r="A603" s="69"/>
      <c r="B603" s="69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ht="15.75" customHeight="1">
      <c r="A604" s="69"/>
      <c r="B604" s="69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ht="15.75" customHeight="1">
      <c r="A605" s="69"/>
      <c r="B605" s="69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ht="15.75" customHeight="1">
      <c r="A606" s="69"/>
      <c r="B606" s="69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ht="15.75" customHeight="1">
      <c r="A607" s="69"/>
      <c r="B607" s="69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ht="15.75" customHeight="1">
      <c r="A608" s="69"/>
      <c r="B608" s="69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ht="15.75" customHeight="1">
      <c r="A609" s="69"/>
      <c r="B609" s="69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ht="15.75" customHeight="1">
      <c r="A610" s="69"/>
      <c r="B610" s="69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ht="15.75" customHeight="1">
      <c r="A611" s="69"/>
      <c r="B611" s="69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ht="15.75" customHeight="1">
      <c r="A612" s="69"/>
      <c r="B612" s="69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ht="15.75" customHeight="1">
      <c r="A613" s="69"/>
      <c r="B613" s="69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ht="15.75" customHeight="1">
      <c r="A614" s="69"/>
      <c r="B614" s="69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ht="15.75" customHeight="1">
      <c r="A615" s="69"/>
      <c r="B615" s="69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ht="15.75" customHeight="1">
      <c r="A616" s="69"/>
      <c r="B616" s="69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ht="15.75" customHeight="1">
      <c r="A617" s="69"/>
      <c r="B617" s="69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ht="15.75" customHeight="1">
      <c r="A618" s="69"/>
      <c r="B618" s="69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ht="15.75" customHeight="1">
      <c r="A619" s="69"/>
      <c r="B619" s="69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ht="15.75" customHeight="1">
      <c r="A620" s="69"/>
      <c r="B620" s="69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ht="15.75" customHeight="1">
      <c r="A621" s="69"/>
      <c r="B621" s="69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ht="15.75" customHeight="1">
      <c r="A622" s="69"/>
      <c r="B622" s="69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ht="15.75" customHeight="1">
      <c r="A623" s="69"/>
      <c r="B623" s="69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ht="15.75" customHeight="1">
      <c r="A624" s="69"/>
      <c r="B624" s="69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ht="15.75" customHeight="1">
      <c r="A625" s="69"/>
      <c r="B625" s="69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ht="15.75" customHeight="1">
      <c r="A626" s="69"/>
      <c r="B626" s="69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ht="15.75" customHeight="1">
      <c r="A627" s="69"/>
      <c r="B627" s="69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ht="15.75" customHeight="1">
      <c r="A628" s="69"/>
      <c r="B628" s="69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ht="15.75" customHeight="1">
      <c r="A629" s="69"/>
      <c r="B629" s="69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ht="15.75" customHeight="1">
      <c r="A630" s="69"/>
      <c r="B630" s="69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ht="15.75" customHeight="1">
      <c r="A631" s="69"/>
      <c r="B631" s="69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ht="15.75" customHeight="1">
      <c r="A632" s="69"/>
      <c r="B632" s="69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ht="15.75" customHeight="1">
      <c r="A633" s="69"/>
      <c r="B633" s="69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ht="15.75" customHeight="1">
      <c r="A634" s="69"/>
      <c r="B634" s="69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ht="15.75" customHeight="1">
      <c r="A635" s="69"/>
      <c r="B635" s="69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ht="15.75" customHeight="1">
      <c r="A636" s="69"/>
      <c r="B636" s="69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ht="15.75" customHeight="1">
      <c r="A637" s="69"/>
      <c r="B637" s="69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ht="15.75" customHeight="1">
      <c r="A638" s="69"/>
      <c r="B638" s="69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ht="15.75" customHeight="1">
      <c r="A639" s="69"/>
      <c r="B639" s="69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ht="15.75" customHeight="1">
      <c r="A640" s="69"/>
      <c r="B640" s="69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ht="15.75" customHeight="1">
      <c r="A641" s="69"/>
      <c r="B641" s="69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ht="15.75" customHeight="1">
      <c r="A642" s="69"/>
      <c r="B642" s="69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ht="15.75" customHeight="1">
      <c r="A643" s="69"/>
      <c r="B643" s="69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ht="15.75" customHeight="1">
      <c r="A644" s="69"/>
      <c r="B644" s="69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ht="15.75" customHeight="1">
      <c r="A645" s="69"/>
      <c r="B645" s="69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ht="15.75" customHeight="1">
      <c r="A646" s="69"/>
      <c r="B646" s="69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ht="15.75" customHeight="1">
      <c r="A647" s="69"/>
      <c r="B647" s="69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ht="15.75" customHeight="1">
      <c r="A648" s="69"/>
      <c r="B648" s="69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ht="15.75" customHeight="1">
      <c r="A649" s="69"/>
      <c r="B649" s="69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ht="15.75" customHeight="1">
      <c r="A650" s="69"/>
      <c r="B650" s="69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ht="15.75" customHeight="1">
      <c r="A651" s="69"/>
      <c r="B651" s="69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ht="15.75" customHeight="1">
      <c r="A652" s="69"/>
      <c r="B652" s="69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ht="15.75" customHeight="1">
      <c r="A653" s="69"/>
      <c r="B653" s="69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ht="15.75" customHeight="1">
      <c r="A654" s="69"/>
      <c r="B654" s="69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ht="15.75" customHeight="1">
      <c r="A655" s="69"/>
      <c r="B655" s="69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ht="15.75" customHeight="1">
      <c r="A656" s="69"/>
      <c r="B656" s="69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ht="15.75" customHeight="1">
      <c r="A657" s="69"/>
      <c r="B657" s="69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ht="15.75" customHeight="1">
      <c r="A658" s="69"/>
      <c r="B658" s="69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ht="15.75" customHeight="1">
      <c r="A659" s="69"/>
      <c r="B659" s="69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ht="15.75" customHeight="1">
      <c r="A660" s="69"/>
      <c r="B660" s="69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ht="15.75" customHeight="1">
      <c r="A661" s="69"/>
      <c r="B661" s="69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ht="15.75" customHeight="1">
      <c r="A662" s="69"/>
      <c r="B662" s="69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ht="15.75" customHeight="1">
      <c r="A663" s="69"/>
      <c r="B663" s="69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ht="15.75" customHeight="1">
      <c r="A664" s="69"/>
      <c r="B664" s="69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ht="15.75" customHeight="1">
      <c r="A665" s="69"/>
      <c r="B665" s="69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ht="15.75" customHeight="1">
      <c r="A666" s="69"/>
      <c r="B666" s="69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ht="15.75" customHeight="1">
      <c r="A667" s="69"/>
      <c r="B667" s="69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ht="15.75" customHeight="1">
      <c r="A668" s="69"/>
      <c r="B668" s="69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ht="15.75" customHeight="1">
      <c r="A669" s="69"/>
      <c r="B669" s="69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ht="15.75" customHeight="1">
      <c r="A670" s="69"/>
      <c r="B670" s="69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ht="15.75" customHeight="1">
      <c r="A671" s="69"/>
      <c r="B671" s="69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ht="15.75" customHeight="1">
      <c r="A672" s="69"/>
      <c r="B672" s="69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ht="15.75" customHeight="1">
      <c r="A673" s="69"/>
      <c r="B673" s="69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ht="15.75" customHeight="1">
      <c r="A674" s="69"/>
      <c r="B674" s="69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ht="15.75" customHeight="1">
      <c r="A675" s="69"/>
      <c r="B675" s="69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ht="15.75" customHeight="1">
      <c r="A676" s="69"/>
      <c r="B676" s="69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ht="15.75" customHeight="1">
      <c r="A677" s="69"/>
      <c r="B677" s="69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ht="15.75" customHeight="1">
      <c r="A678" s="69"/>
      <c r="B678" s="69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ht="15.75" customHeight="1">
      <c r="A679" s="69"/>
      <c r="B679" s="69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ht="15.75" customHeight="1">
      <c r="A680" s="69"/>
      <c r="B680" s="69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ht="15.75" customHeight="1">
      <c r="A681" s="69"/>
      <c r="B681" s="69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ht="15.75" customHeight="1">
      <c r="A682" s="69"/>
      <c r="B682" s="69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ht="15.75" customHeight="1">
      <c r="A683" s="69"/>
      <c r="B683" s="69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ht="15.75" customHeight="1">
      <c r="A684" s="69"/>
      <c r="B684" s="69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ht="15.75" customHeight="1">
      <c r="A685" s="69"/>
      <c r="B685" s="69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ht="15.75" customHeight="1">
      <c r="A686" s="69"/>
      <c r="B686" s="69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ht="15.75" customHeight="1">
      <c r="A687" s="69"/>
      <c r="B687" s="69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ht="15.75" customHeight="1">
      <c r="A688" s="69"/>
      <c r="B688" s="69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ht="15.75" customHeight="1">
      <c r="A689" s="69"/>
      <c r="B689" s="69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ht="15.75" customHeight="1">
      <c r="A690" s="69"/>
      <c r="B690" s="69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ht="15.75" customHeight="1">
      <c r="A691" s="69"/>
      <c r="B691" s="69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ht="15.75" customHeight="1">
      <c r="A692" s="69"/>
      <c r="B692" s="69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ht="15.75" customHeight="1">
      <c r="A693" s="69"/>
      <c r="B693" s="69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ht="15.75" customHeight="1">
      <c r="A694" s="69"/>
      <c r="B694" s="69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ht="15.75" customHeight="1">
      <c r="A695" s="69"/>
      <c r="B695" s="69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ht="15.75" customHeight="1">
      <c r="A696" s="69"/>
      <c r="B696" s="69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ht="15.75" customHeight="1">
      <c r="A697" s="69"/>
      <c r="B697" s="69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ht="15.75" customHeight="1">
      <c r="A698" s="69"/>
      <c r="B698" s="69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ht="15.75" customHeight="1">
      <c r="A699" s="69"/>
      <c r="B699" s="69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ht="15.75" customHeight="1">
      <c r="A700" s="69"/>
      <c r="B700" s="69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ht="15.75" customHeight="1">
      <c r="A701" s="69"/>
      <c r="B701" s="69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ht="15.75" customHeight="1">
      <c r="A702" s="69"/>
      <c r="B702" s="69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ht="15.75" customHeight="1">
      <c r="A703" s="69"/>
      <c r="B703" s="69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ht="15.75" customHeight="1">
      <c r="A704" s="69"/>
      <c r="B704" s="69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ht="15.75" customHeight="1">
      <c r="A705" s="69"/>
      <c r="B705" s="69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ht="15.75" customHeight="1">
      <c r="A706" s="69"/>
      <c r="B706" s="69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ht="15.75" customHeight="1">
      <c r="A707" s="69"/>
      <c r="B707" s="69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ht="15.75" customHeight="1">
      <c r="A708" s="69"/>
      <c r="B708" s="69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ht="15.75" customHeight="1">
      <c r="A709" s="69"/>
      <c r="B709" s="69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ht="15.75" customHeight="1">
      <c r="A710" s="69"/>
      <c r="B710" s="69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ht="15.75" customHeight="1">
      <c r="A711" s="69"/>
      <c r="B711" s="69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ht="15.75" customHeight="1">
      <c r="A712" s="69"/>
      <c r="B712" s="69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ht="15.75" customHeight="1">
      <c r="A713" s="69"/>
      <c r="B713" s="69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ht="15.75" customHeight="1">
      <c r="A714" s="69"/>
      <c r="B714" s="69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ht="15.75" customHeight="1">
      <c r="A715" s="69"/>
      <c r="B715" s="69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ht="15.75" customHeight="1">
      <c r="A716" s="69"/>
      <c r="B716" s="69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ht="15.75" customHeight="1">
      <c r="A717" s="69"/>
      <c r="B717" s="69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ht="15.75" customHeight="1">
      <c r="A718" s="69"/>
      <c r="B718" s="69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ht="15.75" customHeight="1">
      <c r="A719" s="69"/>
      <c r="B719" s="69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ht="15.75" customHeight="1">
      <c r="A720" s="69"/>
      <c r="B720" s="69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ht="15.75" customHeight="1">
      <c r="A721" s="69"/>
      <c r="B721" s="69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ht="15.75" customHeight="1">
      <c r="A722" s="69"/>
      <c r="B722" s="69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ht="15.75" customHeight="1">
      <c r="A723" s="69"/>
      <c r="B723" s="69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ht="15.75" customHeight="1">
      <c r="A724" s="69"/>
      <c r="B724" s="69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ht="15.75" customHeight="1">
      <c r="A725" s="69"/>
      <c r="B725" s="69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ht="15.75" customHeight="1">
      <c r="A726" s="69"/>
      <c r="B726" s="69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ht="15.75" customHeight="1">
      <c r="A727" s="69"/>
      <c r="B727" s="69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ht="15.75" customHeight="1">
      <c r="A728" s="69"/>
      <c r="B728" s="69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ht="15.75" customHeight="1">
      <c r="A729" s="69"/>
      <c r="B729" s="69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ht="15.75" customHeight="1">
      <c r="A730" s="69"/>
      <c r="B730" s="69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ht="15.75" customHeight="1">
      <c r="A731" s="69"/>
      <c r="B731" s="69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ht="15.75" customHeight="1">
      <c r="A732" s="69"/>
      <c r="B732" s="69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ht="15.75" customHeight="1">
      <c r="A733" s="69"/>
      <c r="B733" s="69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ht="15.75" customHeight="1">
      <c r="A734" s="69"/>
      <c r="B734" s="69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ht="15.75" customHeight="1">
      <c r="A735" s="69"/>
      <c r="B735" s="69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ht="15.75" customHeight="1">
      <c r="A736" s="69"/>
      <c r="B736" s="69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ht="15.75" customHeight="1">
      <c r="A737" s="69"/>
      <c r="B737" s="69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ht="15.75" customHeight="1">
      <c r="A738" s="69"/>
      <c r="B738" s="69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ht="15.75" customHeight="1">
      <c r="A739" s="69"/>
      <c r="B739" s="69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ht="15.75" customHeight="1">
      <c r="A740" s="69"/>
      <c r="B740" s="69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ht="15.75" customHeight="1">
      <c r="A741" s="69"/>
      <c r="B741" s="69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ht="15.75" customHeight="1">
      <c r="A742" s="69"/>
      <c r="B742" s="69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ht="15.75" customHeight="1">
      <c r="A743" s="69"/>
      <c r="B743" s="69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ht="15.75" customHeight="1">
      <c r="A744" s="69"/>
      <c r="B744" s="69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ht="15.75" customHeight="1">
      <c r="A745" s="69"/>
      <c r="B745" s="69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ht="15.75" customHeight="1">
      <c r="A746" s="69"/>
      <c r="B746" s="69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ht="15.75" customHeight="1">
      <c r="A747" s="69"/>
      <c r="B747" s="69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ht="15.75" customHeight="1">
      <c r="A748" s="69"/>
      <c r="B748" s="69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ht="15.75" customHeight="1">
      <c r="A749" s="69"/>
      <c r="B749" s="69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ht="15.75" customHeight="1">
      <c r="A750" s="69"/>
      <c r="B750" s="69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ht="15.75" customHeight="1">
      <c r="A751" s="69"/>
      <c r="B751" s="69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ht="15.75" customHeight="1">
      <c r="A752" s="69"/>
      <c r="B752" s="69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ht="15.75" customHeight="1">
      <c r="A753" s="69"/>
      <c r="B753" s="69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ht="15.75" customHeight="1">
      <c r="A754" s="69"/>
      <c r="B754" s="69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ht="15.75" customHeight="1">
      <c r="A755" s="69"/>
      <c r="B755" s="69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ht="15.75" customHeight="1">
      <c r="A756" s="69"/>
      <c r="B756" s="69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ht="15.75" customHeight="1">
      <c r="A757" s="69"/>
      <c r="B757" s="69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ht="15.75" customHeight="1">
      <c r="A758" s="69"/>
      <c r="B758" s="69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ht="15.75" customHeight="1">
      <c r="A759" s="69"/>
      <c r="B759" s="69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ht="15.75" customHeight="1">
      <c r="A760" s="69"/>
      <c r="B760" s="69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ht="15.75" customHeight="1">
      <c r="A761" s="69"/>
      <c r="B761" s="69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ht="15.75" customHeight="1">
      <c r="A762" s="69"/>
      <c r="B762" s="69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ht="15.75" customHeight="1">
      <c r="A763" s="69"/>
      <c r="B763" s="69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ht="15.75" customHeight="1">
      <c r="A764" s="69"/>
      <c r="B764" s="69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ht="15.75" customHeight="1">
      <c r="A765" s="69"/>
      <c r="B765" s="69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ht="15.75" customHeight="1">
      <c r="A766" s="69"/>
      <c r="B766" s="69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ht="15.75" customHeight="1">
      <c r="A767" s="69"/>
      <c r="B767" s="69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ht="15.75" customHeight="1">
      <c r="A768" s="69"/>
      <c r="B768" s="69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ht="15.75" customHeight="1">
      <c r="A769" s="69"/>
      <c r="B769" s="69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ht="15.75" customHeight="1">
      <c r="A770" s="69"/>
      <c r="B770" s="69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ht="15.75" customHeight="1">
      <c r="A771" s="69"/>
      <c r="B771" s="69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ht="15.75" customHeight="1">
      <c r="A772" s="69"/>
      <c r="B772" s="69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ht="15.75" customHeight="1">
      <c r="A773" s="69"/>
      <c r="B773" s="69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ht="15.75" customHeight="1">
      <c r="A774" s="69"/>
      <c r="B774" s="69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ht="15.75" customHeight="1">
      <c r="A775" s="69"/>
      <c r="B775" s="69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ht="15.75" customHeight="1">
      <c r="A776" s="69"/>
      <c r="B776" s="69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ht="15.75" customHeight="1">
      <c r="A777" s="69"/>
      <c r="B777" s="69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ht="15.75" customHeight="1">
      <c r="A778" s="69"/>
      <c r="B778" s="69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ht="15.75" customHeight="1">
      <c r="A779" s="69"/>
      <c r="B779" s="69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ht="15.75" customHeight="1">
      <c r="A780" s="69"/>
      <c r="B780" s="69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ht="15.75" customHeight="1">
      <c r="A781" s="69"/>
      <c r="B781" s="69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ht="15.75" customHeight="1">
      <c r="A782" s="69"/>
      <c r="B782" s="69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ht="15.75" customHeight="1">
      <c r="A783" s="69"/>
      <c r="B783" s="69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ht="15.75" customHeight="1">
      <c r="A784" s="69"/>
      <c r="B784" s="69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ht="15.75" customHeight="1">
      <c r="A785" s="69"/>
      <c r="B785" s="69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ht="15.75" customHeight="1">
      <c r="A786" s="69"/>
      <c r="B786" s="69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ht="15.75" customHeight="1">
      <c r="A787" s="69"/>
      <c r="B787" s="69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ht="15.75" customHeight="1">
      <c r="A788" s="69"/>
      <c r="B788" s="69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ht="15.75" customHeight="1">
      <c r="A789" s="69"/>
      <c r="B789" s="69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ht="15.75" customHeight="1">
      <c r="A790" s="69"/>
      <c r="B790" s="69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ht="15.75" customHeight="1">
      <c r="A791" s="69"/>
      <c r="B791" s="69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ht="15.75" customHeight="1">
      <c r="A792" s="69"/>
      <c r="B792" s="69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ht="15.75" customHeight="1">
      <c r="A793" s="69"/>
      <c r="B793" s="69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ht="15.75" customHeight="1">
      <c r="A794" s="69"/>
      <c r="B794" s="69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ht="15.75" customHeight="1">
      <c r="A795" s="69"/>
      <c r="B795" s="69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ht="15.75" customHeight="1">
      <c r="A796" s="69"/>
      <c r="B796" s="69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ht="15.75" customHeight="1">
      <c r="A797" s="69"/>
      <c r="B797" s="69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ht="15.75" customHeight="1">
      <c r="A798" s="69"/>
      <c r="B798" s="69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ht="15.75" customHeight="1">
      <c r="A799" s="69"/>
      <c r="B799" s="69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ht="15.75" customHeight="1">
      <c r="A800" s="69"/>
      <c r="B800" s="69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ht="15.75" customHeight="1">
      <c r="A801" s="69"/>
      <c r="B801" s="69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ht="15.75" customHeight="1">
      <c r="A802" s="69"/>
      <c r="B802" s="69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ht="15.75" customHeight="1">
      <c r="A803" s="69"/>
      <c r="B803" s="69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ht="15.75" customHeight="1">
      <c r="A804" s="69"/>
      <c r="B804" s="69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ht="15.75" customHeight="1">
      <c r="A805" s="69"/>
      <c r="B805" s="69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ht="15.75" customHeight="1">
      <c r="A806" s="69"/>
      <c r="B806" s="69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ht="15.75" customHeight="1">
      <c r="A807" s="69"/>
      <c r="B807" s="69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ht="15.75" customHeight="1">
      <c r="A808" s="69"/>
      <c r="B808" s="69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ht="15.75" customHeight="1">
      <c r="A809" s="69"/>
      <c r="B809" s="69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ht="15.75" customHeight="1">
      <c r="A810" s="69"/>
      <c r="B810" s="69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ht="15.75" customHeight="1">
      <c r="A811" s="69"/>
      <c r="B811" s="69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ht="15.75" customHeight="1">
      <c r="A812" s="69"/>
      <c r="B812" s="69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ht="15.75" customHeight="1">
      <c r="A813" s="69"/>
      <c r="B813" s="69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ht="15.75" customHeight="1">
      <c r="A814" s="69"/>
      <c r="B814" s="69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ht="15.75" customHeight="1">
      <c r="A815" s="69"/>
      <c r="B815" s="69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ht="15.75" customHeight="1">
      <c r="A816" s="69"/>
      <c r="B816" s="69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ht="15.75" customHeight="1">
      <c r="A817" s="69"/>
      <c r="B817" s="69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ht="15.75" customHeight="1">
      <c r="A818" s="69"/>
      <c r="B818" s="69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ht="15.75" customHeight="1">
      <c r="A819" s="69"/>
      <c r="B819" s="69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ht="15.75" customHeight="1">
      <c r="A820" s="69"/>
      <c r="B820" s="69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ht="15.75" customHeight="1">
      <c r="A821" s="69"/>
      <c r="B821" s="69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ht="15.75" customHeight="1">
      <c r="A822" s="69"/>
      <c r="B822" s="69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ht="15.75" customHeight="1">
      <c r="A823" s="69"/>
      <c r="B823" s="69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ht="15.75" customHeight="1">
      <c r="A824" s="69"/>
      <c r="B824" s="69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ht="15.75" customHeight="1">
      <c r="A825" s="69"/>
      <c r="B825" s="69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ht="15.75" customHeight="1">
      <c r="A826" s="69"/>
      <c r="B826" s="69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ht="15.75" customHeight="1">
      <c r="A827" s="69"/>
      <c r="B827" s="69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ht="15.75" customHeight="1">
      <c r="A828" s="69"/>
      <c r="B828" s="69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ht="15.75" customHeight="1">
      <c r="A829" s="69"/>
      <c r="B829" s="69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ht="15.75" customHeight="1">
      <c r="A830" s="69"/>
      <c r="B830" s="69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ht="15.75" customHeight="1">
      <c r="A831" s="69"/>
      <c r="B831" s="69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ht="15.75" customHeight="1">
      <c r="A832" s="69"/>
      <c r="B832" s="69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ht="15.75" customHeight="1">
      <c r="A833" s="69"/>
      <c r="B833" s="69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ht="15.75" customHeight="1">
      <c r="A834" s="69"/>
      <c r="B834" s="69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ht="15.75" customHeight="1">
      <c r="A835" s="69"/>
      <c r="B835" s="69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ht="15.75" customHeight="1">
      <c r="A836" s="69"/>
      <c r="B836" s="69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ht="15.75" customHeight="1">
      <c r="A837" s="69"/>
      <c r="B837" s="69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ht="15.75" customHeight="1">
      <c r="A838" s="69"/>
      <c r="B838" s="69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ht="15.75" customHeight="1">
      <c r="A839" s="69"/>
      <c r="B839" s="69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ht="15.75" customHeight="1">
      <c r="A840" s="69"/>
      <c r="B840" s="69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ht="15.75" customHeight="1">
      <c r="A841" s="69"/>
      <c r="B841" s="69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ht="15.75" customHeight="1">
      <c r="A842" s="69"/>
      <c r="B842" s="69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ht="15.75" customHeight="1">
      <c r="A843" s="69"/>
      <c r="B843" s="69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ht="15.75" customHeight="1">
      <c r="A844" s="69"/>
      <c r="B844" s="69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ht="15.75" customHeight="1">
      <c r="A845" s="69"/>
      <c r="B845" s="69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ht="15.75" customHeight="1">
      <c r="A846" s="69"/>
      <c r="B846" s="69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ht="15.75" customHeight="1">
      <c r="A847" s="69"/>
      <c r="B847" s="69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ht="15.75" customHeight="1">
      <c r="A848" s="69"/>
      <c r="B848" s="69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ht="15.75" customHeight="1">
      <c r="A849" s="69"/>
      <c r="B849" s="69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ht="15.75" customHeight="1">
      <c r="A850" s="69"/>
      <c r="B850" s="69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ht="15.75" customHeight="1">
      <c r="A851" s="69"/>
      <c r="B851" s="69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ht="15.75" customHeight="1">
      <c r="A852" s="69"/>
      <c r="B852" s="69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ht="15.75" customHeight="1">
      <c r="A853" s="69"/>
      <c r="B853" s="69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ht="15.75" customHeight="1">
      <c r="A854" s="69"/>
      <c r="B854" s="69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ht="15.75" customHeight="1">
      <c r="A855" s="69"/>
      <c r="B855" s="69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ht="15.75" customHeight="1">
      <c r="A856" s="69"/>
      <c r="B856" s="69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ht="15.75" customHeight="1">
      <c r="A857" s="69"/>
      <c r="B857" s="69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ht="15.75" customHeight="1">
      <c r="A858" s="69"/>
      <c r="B858" s="69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ht="15.75" customHeight="1">
      <c r="A859" s="69"/>
      <c r="B859" s="69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ht="15.75" customHeight="1">
      <c r="A860" s="69"/>
      <c r="B860" s="69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ht="15.75" customHeight="1">
      <c r="A861" s="69"/>
      <c r="B861" s="69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ht="15.75" customHeight="1">
      <c r="A862" s="69"/>
      <c r="B862" s="69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ht="15.75" customHeight="1">
      <c r="A863" s="69"/>
      <c r="B863" s="69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ht="15.75" customHeight="1">
      <c r="A864" s="69"/>
      <c r="B864" s="69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ht="15.75" customHeight="1">
      <c r="A865" s="69"/>
      <c r="B865" s="69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ht="15.75" customHeight="1">
      <c r="A866" s="69"/>
      <c r="B866" s="69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ht="15.75" customHeight="1">
      <c r="A867" s="69"/>
      <c r="B867" s="69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ht="15.75" customHeight="1">
      <c r="A868" s="69"/>
      <c r="B868" s="69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ht="15.75" customHeight="1">
      <c r="A869" s="69"/>
      <c r="B869" s="69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ht="15.75" customHeight="1">
      <c r="A870" s="69"/>
      <c r="B870" s="69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ht="15.75" customHeight="1">
      <c r="A871" s="69"/>
      <c r="B871" s="69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ht="15.75" customHeight="1">
      <c r="A872" s="69"/>
      <c r="B872" s="69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ht="15.75" customHeight="1">
      <c r="A873" s="69"/>
      <c r="B873" s="69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ht="15.75" customHeight="1">
      <c r="A874" s="69"/>
      <c r="B874" s="69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ht="15.75" customHeight="1">
      <c r="A875" s="69"/>
      <c r="B875" s="69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ht="15.75" customHeight="1">
      <c r="A876" s="69"/>
      <c r="B876" s="69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ht="15.75" customHeight="1">
      <c r="A877" s="69"/>
      <c r="B877" s="69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ht="15.75" customHeight="1">
      <c r="A878" s="69"/>
      <c r="B878" s="69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ht="15.75" customHeight="1">
      <c r="A879" s="69"/>
      <c r="B879" s="69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ht="15.75" customHeight="1">
      <c r="A880" s="69"/>
      <c r="B880" s="69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ht="15.75" customHeight="1">
      <c r="A881" s="69"/>
      <c r="B881" s="69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ht="15.75" customHeight="1">
      <c r="A882" s="69"/>
      <c r="B882" s="69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ht="15.75" customHeight="1">
      <c r="A883" s="69"/>
      <c r="B883" s="69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ht="15.75" customHeight="1">
      <c r="A884" s="69"/>
      <c r="B884" s="69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ht="15.75" customHeight="1">
      <c r="A885" s="69"/>
      <c r="B885" s="69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ht="15.75" customHeight="1">
      <c r="A886" s="69"/>
      <c r="B886" s="69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ht="15.75" customHeight="1">
      <c r="A887" s="69"/>
      <c r="B887" s="69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ht="15.75" customHeight="1">
      <c r="A888" s="69"/>
      <c r="B888" s="69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ht="15.75" customHeight="1">
      <c r="A889" s="69"/>
      <c r="B889" s="69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ht="15.75" customHeight="1">
      <c r="A890" s="69"/>
      <c r="B890" s="69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ht="15.75" customHeight="1">
      <c r="A891" s="69"/>
      <c r="B891" s="69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ht="15.75" customHeight="1">
      <c r="A892" s="69"/>
      <c r="B892" s="69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ht="15.75" customHeight="1">
      <c r="A893" s="69"/>
      <c r="B893" s="69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ht="15.75" customHeight="1">
      <c r="A894" s="69"/>
      <c r="B894" s="69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ht="15.75" customHeight="1">
      <c r="A895" s="69"/>
      <c r="B895" s="69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ht="15.75" customHeight="1">
      <c r="A896" s="69"/>
      <c r="B896" s="69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ht="15.75" customHeight="1">
      <c r="A897" s="69"/>
      <c r="B897" s="69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ht="15.75" customHeight="1">
      <c r="A898" s="69"/>
      <c r="B898" s="69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ht="15.75" customHeight="1">
      <c r="A899" s="69"/>
      <c r="B899" s="69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ht="15.75" customHeight="1">
      <c r="A900" s="69"/>
      <c r="B900" s="69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ht="15.75" customHeight="1">
      <c r="A901" s="69"/>
      <c r="B901" s="69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ht="15.75" customHeight="1">
      <c r="A902" s="69"/>
      <c r="B902" s="69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ht="15.75" customHeight="1">
      <c r="A903" s="69"/>
      <c r="B903" s="69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ht="15.75" customHeight="1">
      <c r="A904" s="69"/>
      <c r="B904" s="69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ht="15.75" customHeight="1">
      <c r="A905" s="69"/>
      <c r="B905" s="69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ht="15.75" customHeight="1">
      <c r="A906" s="69"/>
      <c r="B906" s="69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ht="15.75" customHeight="1">
      <c r="A907" s="69"/>
      <c r="B907" s="69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ht="15.75" customHeight="1">
      <c r="A908" s="69"/>
      <c r="B908" s="69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ht="15.75" customHeight="1">
      <c r="A909" s="69"/>
      <c r="B909" s="69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ht="15.75" customHeight="1">
      <c r="A910" s="69"/>
      <c r="B910" s="69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ht="15.75" customHeight="1">
      <c r="A911" s="69"/>
      <c r="B911" s="69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ht="15.75" customHeight="1">
      <c r="A912" s="69"/>
      <c r="B912" s="69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ht="15.75" customHeight="1">
      <c r="A913" s="69"/>
      <c r="B913" s="69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ht="15.75" customHeight="1">
      <c r="A914" s="69"/>
      <c r="B914" s="69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ht="15.75" customHeight="1">
      <c r="A915" s="69"/>
      <c r="B915" s="69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ht="15.75" customHeight="1">
      <c r="A916" s="69"/>
      <c r="B916" s="69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ht="15.75" customHeight="1">
      <c r="A917" s="69"/>
      <c r="B917" s="69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ht="15.75" customHeight="1">
      <c r="A918" s="69"/>
      <c r="B918" s="69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ht="15.75" customHeight="1">
      <c r="A919" s="69"/>
      <c r="B919" s="69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ht="15.75" customHeight="1">
      <c r="A920" s="69"/>
      <c r="B920" s="69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ht="15.75" customHeight="1">
      <c r="A921" s="69"/>
      <c r="B921" s="69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ht="15.75" customHeight="1">
      <c r="A922" s="69"/>
      <c r="B922" s="69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ht="15.75" customHeight="1">
      <c r="A923" s="69"/>
      <c r="B923" s="69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ht="15.75" customHeight="1">
      <c r="A924" s="69"/>
      <c r="B924" s="69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ht="15.75" customHeight="1">
      <c r="A925" s="69"/>
      <c r="B925" s="69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ht="15.75" customHeight="1">
      <c r="A926" s="69"/>
      <c r="B926" s="69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ht="15.75" customHeight="1">
      <c r="A927" s="69"/>
      <c r="B927" s="69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ht="15.75" customHeight="1">
      <c r="A928" s="69"/>
      <c r="B928" s="69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ht="15.75" customHeight="1">
      <c r="A929" s="69"/>
      <c r="B929" s="69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ht="15.75" customHeight="1">
      <c r="A930" s="69"/>
      <c r="B930" s="69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ht="15.75" customHeight="1">
      <c r="A931" s="69"/>
      <c r="B931" s="69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ht="15.75" customHeight="1">
      <c r="A932" s="69"/>
      <c r="B932" s="69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ht="15.75" customHeight="1">
      <c r="A933" s="69"/>
      <c r="B933" s="69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ht="15.75" customHeight="1">
      <c r="A934" s="69"/>
      <c r="B934" s="69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ht="15.75" customHeight="1">
      <c r="A935" s="69"/>
      <c r="B935" s="69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ht="15.75" customHeight="1">
      <c r="A936" s="69"/>
      <c r="B936" s="69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ht="15.75" customHeight="1">
      <c r="A937" s="69"/>
      <c r="B937" s="69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ht="15.75" customHeight="1">
      <c r="A938" s="69"/>
      <c r="B938" s="69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ht="15.75" customHeight="1">
      <c r="A939" s="69"/>
      <c r="B939" s="69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ht="15.75" customHeight="1">
      <c r="A940" s="69"/>
      <c r="B940" s="69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ht="15.75" customHeight="1">
      <c r="A941" s="69"/>
      <c r="B941" s="69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ht="15.75" customHeight="1">
      <c r="A942" s="69"/>
      <c r="B942" s="69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ht="15.75" customHeight="1">
      <c r="A943" s="69"/>
      <c r="B943" s="69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ht="15.75" customHeight="1">
      <c r="A944" s="69"/>
      <c r="B944" s="69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ht="15.75" customHeight="1">
      <c r="A945" s="69"/>
      <c r="B945" s="69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ht="15.75" customHeight="1">
      <c r="A946" s="69"/>
      <c r="B946" s="69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ht="15.75" customHeight="1">
      <c r="A947" s="69"/>
      <c r="B947" s="69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ht="15.75" customHeight="1">
      <c r="A948" s="69"/>
      <c r="B948" s="69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ht="15.75" customHeight="1">
      <c r="A949" s="69"/>
      <c r="B949" s="69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ht="15.75" customHeight="1">
      <c r="A950" s="69"/>
      <c r="B950" s="69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ht="15.75" customHeight="1">
      <c r="A951" s="69"/>
      <c r="B951" s="69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ht="15.75" customHeight="1">
      <c r="A952" s="69"/>
      <c r="B952" s="69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ht="15.75" customHeight="1">
      <c r="A953" s="69"/>
      <c r="B953" s="69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ht="15.75" customHeight="1">
      <c r="A954" s="69"/>
      <c r="B954" s="69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ht="15.75" customHeight="1">
      <c r="A955" s="69"/>
      <c r="B955" s="69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ht="15.75" customHeight="1">
      <c r="A956" s="69"/>
      <c r="B956" s="69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ht="15.75" customHeight="1">
      <c r="A957" s="69"/>
      <c r="B957" s="69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ht="15.75" customHeight="1">
      <c r="A958" s="69"/>
      <c r="B958" s="69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ht="15.75" customHeight="1">
      <c r="A959" s="69"/>
      <c r="B959" s="69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ht="15.75" customHeight="1">
      <c r="A960" s="69"/>
      <c r="B960" s="69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ht="15.75" customHeight="1">
      <c r="A961" s="69"/>
      <c r="B961" s="69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ht="15.75" customHeight="1">
      <c r="A962" s="69"/>
      <c r="B962" s="69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ht="15.75" customHeight="1">
      <c r="A963" s="69"/>
      <c r="B963" s="69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ht="15.75" customHeight="1">
      <c r="A964" s="69"/>
      <c r="B964" s="69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ht="15.75" customHeight="1">
      <c r="A965" s="69"/>
      <c r="B965" s="69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ht="15.75" customHeight="1">
      <c r="A966" s="69"/>
      <c r="B966" s="69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ht="15.75" customHeight="1">
      <c r="A967" s="69"/>
      <c r="B967" s="69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ht="15.75" customHeight="1">
      <c r="A968" s="69"/>
      <c r="B968" s="69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ht="15.75" customHeight="1">
      <c r="A969" s="69"/>
      <c r="B969" s="69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ht="15.75" customHeight="1">
      <c r="A970" s="69"/>
      <c r="B970" s="69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ht="15.75" customHeight="1">
      <c r="A971" s="69"/>
      <c r="B971" s="69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ht="15.75" customHeight="1">
      <c r="A972" s="69"/>
      <c r="B972" s="69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ht="15.75" customHeight="1">
      <c r="A973" s="69"/>
      <c r="B973" s="69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ht="15.75" customHeight="1">
      <c r="A974" s="69"/>
      <c r="B974" s="69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ht="15.75" customHeight="1">
      <c r="A975" s="69"/>
      <c r="B975" s="69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ht="15.75" customHeight="1">
      <c r="A976" s="69"/>
      <c r="B976" s="69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ht="15.75" customHeight="1">
      <c r="A977" s="69"/>
      <c r="B977" s="69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ht="15.75" customHeight="1">
      <c r="A978" s="69"/>
      <c r="B978" s="69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ht="15.75" customHeight="1">
      <c r="A979" s="69"/>
      <c r="B979" s="69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ht="15.75" customHeight="1">
      <c r="A980" s="69"/>
      <c r="B980" s="69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ht="15.75" customHeight="1">
      <c r="A981" s="69"/>
      <c r="B981" s="69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ht="15.75" customHeight="1">
      <c r="A982" s="69"/>
      <c r="B982" s="69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ht="15.75" customHeight="1">
      <c r="A983" s="69"/>
      <c r="B983" s="69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ht="15.75" customHeight="1">
      <c r="A984" s="69"/>
      <c r="B984" s="69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ht="15.75" customHeight="1">
      <c r="A985" s="69"/>
      <c r="B985" s="69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ht="15.75" customHeight="1">
      <c r="A986" s="69"/>
      <c r="B986" s="69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ht="15.75" customHeight="1">
      <c r="A987" s="69"/>
      <c r="B987" s="69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ht="15.75" customHeight="1">
      <c r="A988" s="69"/>
      <c r="B988" s="69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ht="15.75" customHeight="1">
      <c r="A989" s="69"/>
      <c r="B989" s="69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ht="15.75" customHeight="1">
      <c r="A990" s="69"/>
      <c r="B990" s="69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ht="15.75" customHeight="1">
      <c r="A991" s="69"/>
      <c r="B991" s="69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ht="15.75" customHeight="1">
      <c r="A992" s="69"/>
      <c r="B992" s="69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ht="15.75" customHeight="1">
      <c r="A993" s="69"/>
      <c r="B993" s="69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ht="15.75" customHeight="1">
      <c r="A994" s="69"/>
      <c r="B994" s="69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ht="15.75" customHeight="1">
      <c r="A995" s="69"/>
      <c r="B995" s="69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</sheetData>
  <mergeCells count="47">
    <mergeCell ref="M6:Q6"/>
    <mergeCell ref="R6:W6"/>
    <mergeCell ref="X6:Y6"/>
    <mergeCell ref="Z6:Z7"/>
    <mergeCell ref="A6:A7"/>
    <mergeCell ref="B6:B7"/>
    <mergeCell ref="C6:C7"/>
    <mergeCell ref="D6:D7"/>
    <mergeCell ref="E6:E7"/>
    <mergeCell ref="F6:J6"/>
    <mergeCell ref="K6:L6"/>
    <mergeCell ref="A8:A12"/>
    <mergeCell ref="B8:B12"/>
    <mergeCell ref="A13:A17"/>
    <mergeCell ref="B13:B17"/>
    <mergeCell ref="A18:A22"/>
    <mergeCell ref="B18:B22"/>
    <mergeCell ref="B23:B27"/>
    <mergeCell ref="A58:A62"/>
    <mergeCell ref="A63:A67"/>
    <mergeCell ref="A68:A72"/>
    <mergeCell ref="A73:A77"/>
    <mergeCell ref="A78:A82"/>
    <mergeCell ref="A83:A87"/>
    <mergeCell ref="A88:A92"/>
    <mergeCell ref="A93:A97"/>
    <mergeCell ref="A23:A27"/>
    <mergeCell ref="A28:A32"/>
    <mergeCell ref="A33:A37"/>
    <mergeCell ref="A38:A42"/>
    <mergeCell ref="A43:A47"/>
    <mergeCell ref="A48:A52"/>
    <mergeCell ref="A53:A57"/>
    <mergeCell ref="B63:B67"/>
    <mergeCell ref="B68:B72"/>
    <mergeCell ref="B73:B77"/>
    <mergeCell ref="B78:B82"/>
    <mergeCell ref="B83:B87"/>
    <mergeCell ref="B88:B92"/>
    <mergeCell ref="B93:B97"/>
    <mergeCell ref="B28:B32"/>
    <mergeCell ref="B33:B37"/>
    <mergeCell ref="B38:B42"/>
    <mergeCell ref="B43:B47"/>
    <mergeCell ref="B48:B52"/>
    <mergeCell ref="B53:B57"/>
    <mergeCell ref="B58:B62"/>
  </mergeCells>
  <printOptions horizontalCentered="1"/>
  <pageMargins bottom="0.5" footer="0.0" header="0.0" left="0.0" right="0.0" top="0.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43"/>
    <col customWidth="1" min="2" max="2" width="31.14"/>
    <col customWidth="1" min="3" max="3" width="7.14"/>
    <col customWidth="1" min="4" max="19" width="4.71"/>
    <col customWidth="1" min="20" max="20" width="5.43"/>
    <col customWidth="1" min="21" max="23" width="4.71"/>
    <col customWidth="1" min="24" max="24" width="6.0"/>
    <col customWidth="1" min="25" max="25" width="6.14"/>
    <col customWidth="1" min="26" max="26" width="5.86"/>
    <col customWidth="1" min="27" max="27" width="5.29"/>
    <col customWidth="1" min="28" max="28" width="5.71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1"/>
      <c r="R1" s="1"/>
      <c r="S1" s="1"/>
      <c r="T1" s="1"/>
      <c r="U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  <c r="Q2" s="1"/>
      <c r="R2" s="1"/>
      <c r="S2" s="1"/>
      <c r="T2" s="1"/>
      <c r="U2" s="1"/>
    </row>
    <row r="3">
      <c r="B3" s="69"/>
      <c r="C3" s="70"/>
      <c r="D3" s="71"/>
      <c r="X3" s="72"/>
      <c r="Y3" s="72"/>
      <c r="Z3" s="72"/>
      <c r="AA3" s="72"/>
    </row>
    <row r="4" ht="18.75" customHeight="1">
      <c r="C4" s="61"/>
      <c r="D4" s="39" t="s">
        <v>145</v>
      </c>
      <c r="G4" s="61"/>
      <c r="S4" s="168">
        <v>2020.0</v>
      </c>
      <c r="T4" s="168" t="str">
        <f>"-"&amp;S4+4</f>
        <v>-2024</v>
      </c>
      <c r="X4" s="72"/>
      <c r="Y4" s="72"/>
      <c r="Z4" s="72"/>
      <c r="AA4" s="72"/>
    </row>
    <row r="5" ht="14.25" customHeight="1">
      <c r="C5" s="61"/>
      <c r="E5" s="7" t="s">
        <v>3</v>
      </c>
      <c r="F5" s="39"/>
      <c r="S5" s="169"/>
      <c r="T5" s="169"/>
      <c r="X5" s="72"/>
      <c r="Y5" s="72"/>
      <c r="Z5" s="72"/>
      <c r="AA5" s="72"/>
    </row>
    <row r="6">
      <c r="X6" s="72"/>
      <c r="Y6" s="72"/>
      <c r="Z6" s="72"/>
      <c r="AA6" s="72"/>
    </row>
    <row r="7" ht="54.75" customHeight="1">
      <c r="A7" s="75" t="s">
        <v>4</v>
      </c>
      <c r="B7" s="75" t="s">
        <v>5</v>
      </c>
      <c r="C7" s="170" t="s">
        <v>146</v>
      </c>
      <c r="D7" s="42" t="s">
        <v>118</v>
      </c>
      <c r="E7" s="43"/>
      <c r="F7" s="43"/>
      <c r="G7" s="44"/>
      <c r="H7" s="42" t="s">
        <v>147</v>
      </c>
      <c r="I7" s="43"/>
      <c r="J7" s="43"/>
      <c r="K7" s="44"/>
      <c r="L7" s="42" t="s">
        <v>148</v>
      </c>
      <c r="M7" s="43"/>
      <c r="N7" s="43"/>
      <c r="O7" s="44"/>
      <c r="P7" s="42" t="s">
        <v>115</v>
      </c>
      <c r="Q7" s="43"/>
      <c r="R7" s="43"/>
      <c r="S7" s="44"/>
      <c r="T7" s="42" t="s">
        <v>116</v>
      </c>
      <c r="U7" s="43"/>
      <c r="V7" s="43"/>
      <c r="W7" s="44"/>
      <c r="X7" s="171" t="s">
        <v>149</v>
      </c>
      <c r="Y7" s="171" t="s">
        <v>150</v>
      </c>
      <c r="Z7" s="172" t="s">
        <v>151</v>
      </c>
      <c r="AA7" s="171" t="s">
        <v>152</v>
      </c>
      <c r="AB7" s="9" t="s">
        <v>153</v>
      </c>
    </row>
    <row r="8" ht="27.0" customHeight="1">
      <c r="A8" s="14"/>
      <c r="B8" s="14"/>
      <c r="C8" s="9">
        <f>S4</f>
        <v>2020</v>
      </c>
      <c r="D8" s="173" t="s">
        <v>154</v>
      </c>
      <c r="E8" s="173" t="s">
        <v>155</v>
      </c>
      <c r="F8" s="173" t="s">
        <v>156</v>
      </c>
      <c r="G8" s="173" t="s">
        <v>157</v>
      </c>
      <c r="H8" s="173" t="s">
        <v>154</v>
      </c>
      <c r="I8" s="173" t="s">
        <v>155</v>
      </c>
      <c r="J8" s="173" t="s">
        <v>156</v>
      </c>
      <c r="K8" s="173" t="s">
        <v>157</v>
      </c>
      <c r="L8" s="173" t="s">
        <v>154</v>
      </c>
      <c r="M8" s="173" t="s">
        <v>155</v>
      </c>
      <c r="N8" s="173" t="s">
        <v>156</v>
      </c>
      <c r="O8" s="173" t="s">
        <v>157</v>
      </c>
      <c r="P8" s="173" t="s">
        <v>154</v>
      </c>
      <c r="Q8" s="173" t="s">
        <v>155</v>
      </c>
      <c r="R8" s="173" t="s">
        <v>156</v>
      </c>
      <c r="S8" s="173" t="s">
        <v>157</v>
      </c>
      <c r="T8" s="173" t="s">
        <v>154</v>
      </c>
      <c r="U8" s="173" t="s">
        <v>155</v>
      </c>
      <c r="V8" s="173" t="s">
        <v>156</v>
      </c>
      <c r="W8" s="173" t="s">
        <v>157</v>
      </c>
      <c r="X8" s="14"/>
      <c r="Y8" s="14"/>
      <c r="Z8" s="14"/>
      <c r="AA8" s="14"/>
      <c r="AB8" s="15"/>
    </row>
    <row r="9" ht="20.25" customHeight="1">
      <c r="A9" s="174">
        <v>1.0</v>
      </c>
      <c r="B9" s="175" t="s">
        <v>21</v>
      </c>
      <c r="C9" s="118">
        <v>170.0</v>
      </c>
      <c r="D9" s="118">
        <v>1.0</v>
      </c>
      <c r="E9" s="118">
        <v>3.0</v>
      </c>
      <c r="F9" s="118">
        <v>1.0</v>
      </c>
      <c r="G9" s="118">
        <v>1.0</v>
      </c>
      <c r="H9" s="121"/>
      <c r="I9" s="121"/>
      <c r="J9" s="121"/>
      <c r="K9" s="121"/>
      <c r="L9" s="121"/>
      <c r="M9" s="121"/>
      <c r="N9" s="121"/>
      <c r="O9" s="121"/>
      <c r="P9" s="118"/>
      <c r="Q9" s="118">
        <v>2.0</v>
      </c>
      <c r="R9" s="118">
        <v>4.0</v>
      </c>
      <c r="S9" s="118">
        <v>3.0</v>
      </c>
      <c r="T9" s="121"/>
      <c r="U9" s="118">
        <v>1.0</v>
      </c>
      <c r="V9" s="121"/>
      <c r="W9" s="121"/>
      <c r="X9" s="176">
        <f>C9+D10+H10-L10-P10</f>
        <v>167</v>
      </c>
      <c r="Y9" s="177">
        <v>166.0</v>
      </c>
      <c r="Z9" s="177"/>
      <c r="AA9" s="178">
        <f>Z9*100/X9</f>
        <v>0</v>
      </c>
      <c r="AB9" s="179" t="str">
        <f>IF(T10=(SUM(T9:W9)),"Đúng","Sai")</f>
        <v>Đúng</v>
      </c>
    </row>
    <row r="10" ht="20.25" customHeight="1">
      <c r="A10" s="15"/>
      <c r="B10" s="15"/>
      <c r="C10" s="119" t="s">
        <v>128</v>
      </c>
      <c r="D10" s="180">
        <f>SUM(D9:G9)</f>
        <v>6</v>
      </c>
      <c r="E10" s="43"/>
      <c r="F10" s="43"/>
      <c r="G10" s="44"/>
      <c r="H10" s="180">
        <f>SUM(H9:K9)</f>
        <v>0</v>
      </c>
      <c r="I10" s="43"/>
      <c r="J10" s="43"/>
      <c r="K10" s="44"/>
      <c r="L10" s="180">
        <f>SUM(L9:O9)</f>
        <v>0</v>
      </c>
      <c r="M10" s="43"/>
      <c r="N10" s="43"/>
      <c r="O10" s="44"/>
      <c r="P10" s="180">
        <f>SUM(P9:S9)</f>
        <v>9</v>
      </c>
      <c r="Q10" s="43"/>
      <c r="R10" s="43"/>
      <c r="S10" s="44"/>
      <c r="T10" s="180">
        <f>X9-Y9</f>
        <v>1</v>
      </c>
      <c r="U10" s="43"/>
      <c r="V10" s="43"/>
      <c r="W10" s="44"/>
      <c r="X10" s="181" t="s">
        <v>69</v>
      </c>
      <c r="Y10" s="181" t="s">
        <v>69</v>
      </c>
      <c r="Z10" s="178">
        <f>Z9*100/Y9</f>
        <v>0</v>
      </c>
      <c r="AA10" s="182"/>
      <c r="AB10" s="111"/>
    </row>
    <row r="11" ht="20.25" customHeight="1">
      <c r="A11" s="174">
        <v>2.0</v>
      </c>
      <c r="B11" s="175" t="s">
        <v>22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76">
        <f>C11+D12+H12-L12-P12</f>
        <v>0</v>
      </c>
      <c r="Y11" s="181"/>
      <c r="Z11" s="183"/>
      <c r="AA11" s="178" t="str">
        <f>Z11*100/X11</f>
        <v>#DIV/0!</v>
      </c>
      <c r="AB11" s="179" t="str">
        <f>IF(T12=(SUM(T11:W11)),"Đúng","Sai")</f>
        <v>Đúng</v>
      </c>
    </row>
    <row r="12" ht="20.25" customHeight="1">
      <c r="A12" s="15"/>
      <c r="B12" s="15"/>
      <c r="C12" s="119" t="s">
        <v>128</v>
      </c>
      <c r="D12" s="180">
        <f>SUM(D11:G11)</f>
        <v>0</v>
      </c>
      <c r="E12" s="43"/>
      <c r="F12" s="43"/>
      <c r="G12" s="44"/>
      <c r="H12" s="180">
        <f>SUM(H11:K11)</f>
        <v>0</v>
      </c>
      <c r="I12" s="43"/>
      <c r="J12" s="43"/>
      <c r="K12" s="44"/>
      <c r="L12" s="180">
        <f>SUM(L11:O11)</f>
        <v>0</v>
      </c>
      <c r="M12" s="43"/>
      <c r="N12" s="43"/>
      <c r="O12" s="44"/>
      <c r="P12" s="180">
        <f>SUM(P11:S11)</f>
        <v>0</v>
      </c>
      <c r="Q12" s="43"/>
      <c r="R12" s="43"/>
      <c r="S12" s="44"/>
      <c r="T12" s="180">
        <f>X11-Y11</f>
        <v>0</v>
      </c>
      <c r="U12" s="43"/>
      <c r="V12" s="43"/>
      <c r="W12" s="44"/>
      <c r="X12" s="181" t="s">
        <v>69</v>
      </c>
      <c r="Y12" s="181" t="s">
        <v>69</v>
      </c>
      <c r="Z12" s="178" t="str">
        <f>Z11*100/Y11</f>
        <v>#DIV/0!</v>
      </c>
      <c r="AA12" s="182"/>
      <c r="AB12" s="111"/>
    </row>
    <row r="13" ht="20.25" customHeight="1">
      <c r="A13" s="174">
        <v>3.0</v>
      </c>
      <c r="B13" s="175" t="s">
        <v>23</v>
      </c>
      <c r="C13" s="118">
        <v>180.0</v>
      </c>
      <c r="D13" s="121"/>
      <c r="E13" s="121"/>
      <c r="F13" s="118">
        <v>1.0</v>
      </c>
      <c r="G13" s="118">
        <v>4.0</v>
      </c>
      <c r="H13" s="121"/>
      <c r="I13" s="121"/>
      <c r="J13" s="121"/>
      <c r="K13" s="121"/>
      <c r="L13" s="121"/>
      <c r="M13" s="121"/>
      <c r="N13" s="121"/>
      <c r="O13" s="121"/>
      <c r="P13" s="118">
        <v>1.0</v>
      </c>
      <c r="Q13" s="118">
        <v>2.0</v>
      </c>
      <c r="R13" s="121"/>
      <c r="S13" s="118">
        <v>2.0</v>
      </c>
      <c r="T13" s="121"/>
      <c r="U13" s="121"/>
      <c r="V13" s="121"/>
      <c r="W13" s="121"/>
      <c r="X13" s="176">
        <f>C13+D14+H14-L14-P14</f>
        <v>180</v>
      </c>
      <c r="Y13" s="177">
        <v>180.0</v>
      </c>
      <c r="Z13" s="183"/>
      <c r="AA13" s="178">
        <f>Z13*100/X13</f>
        <v>0</v>
      </c>
      <c r="AB13" s="179" t="str">
        <f>IF(T14=(SUM(T13:W13)),"Đúng","Sai")</f>
        <v>Đúng</v>
      </c>
    </row>
    <row r="14" ht="20.25" customHeight="1">
      <c r="A14" s="15"/>
      <c r="B14" s="15"/>
      <c r="C14" s="119" t="s">
        <v>128</v>
      </c>
      <c r="D14" s="180">
        <f>SUM(D13:G13)</f>
        <v>5</v>
      </c>
      <c r="E14" s="43"/>
      <c r="F14" s="43"/>
      <c r="G14" s="44"/>
      <c r="H14" s="180">
        <f>SUM(H13:K13)</f>
        <v>0</v>
      </c>
      <c r="I14" s="43"/>
      <c r="J14" s="43"/>
      <c r="K14" s="44"/>
      <c r="L14" s="180">
        <f>SUM(L13:O13)</f>
        <v>0</v>
      </c>
      <c r="M14" s="43"/>
      <c r="N14" s="43"/>
      <c r="O14" s="44"/>
      <c r="P14" s="180">
        <f>SUM(P13:S13)</f>
        <v>5</v>
      </c>
      <c r="Q14" s="43"/>
      <c r="R14" s="43"/>
      <c r="S14" s="44"/>
      <c r="T14" s="180">
        <f>X13-Y13</f>
        <v>0</v>
      </c>
      <c r="U14" s="43"/>
      <c r="V14" s="43"/>
      <c r="W14" s="44"/>
      <c r="X14" s="181" t="s">
        <v>69</v>
      </c>
      <c r="Y14" s="181" t="s">
        <v>69</v>
      </c>
      <c r="Z14" s="178">
        <f>Z13*100/Y13</f>
        <v>0</v>
      </c>
      <c r="AA14" s="182"/>
      <c r="AB14" s="111"/>
    </row>
    <row r="15" ht="20.25" customHeight="1">
      <c r="A15" s="174">
        <v>4.0</v>
      </c>
      <c r="B15" s="175" t="s">
        <v>24</v>
      </c>
      <c r="C15" s="184">
        <v>162.0</v>
      </c>
      <c r="D15" s="185">
        <v>1.0</v>
      </c>
      <c r="E15" s="185">
        <v>6.0</v>
      </c>
      <c r="F15" s="185">
        <v>2.0</v>
      </c>
      <c r="G15" s="185">
        <v>0.0</v>
      </c>
      <c r="H15" s="185">
        <v>0.0</v>
      </c>
      <c r="I15" s="185">
        <v>0.0</v>
      </c>
      <c r="J15" s="185">
        <v>0.0</v>
      </c>
      <c r="K15" s="185">
        <v>0.0</v>
      </c>
      <c r="L15" s="185">
        <v>2.0</v>
      </c>
      <c r="M15" s="185">
        <v>2.0</v>
      </c>
      <c r="N15" s="185">
        <v>0.0</v>
      </c>
      <c r="O15" s="185">
        <v>0.0</v>
      </c>
      <c r="P15" s="185">
        <v>1.0</v>
      </c>
      <c r="Q15" s="185">
        <v>0.0</v>
      </c>
      <c r="R15" s="185">
        <v>1.0</v>
      </c>
      <c r="S15" s="185">
        <v>2.0</v>
      </c>
      <c r="T15" s="185">
        <v>0.0</v>
      </c>
      <c r="U15" s="185">
        <v>1.0</v>
      </c>
      <c r="V15" s="185">
        <v>0.0</v>
      </c>
      <c r="W15" s="185">
        <v>0.0</v>
      </c>
      <c r="X15" s="176">
        <f>C15+D16+H16-L16-P16</f>
        <v>163</v>
      </c>
      <c r="Y15" s="177">
        <v>162.0</v>
      </c>
      <c r="Z15" s="186"/>
      <c r="AA15" s="178">
        <f>Z15*100/X15</f>
        <v>0</v>
      </c>
      <c r="AB15" s="179" t="str">
        <f>IF(T16=(SUM(T15:W15)),"Đúng","Sai")</f>
        <v>Đúng</v>
      </c>
    </row>
    <row r="16" ht="20.25" customHeight="1">
      <c r="A16" s="15"/>
      <c r="B16" s="15"/>
      <c r="C16" s="119" t="s">
        <v>128</v>
      </c>
      <c r="D16" s="180">
        <f>SUM(D15:G15)</f>
        <v>9</v>
      </c>
      <c r="E16" s="43"/>
      <c r="F16" s="43"/>
      <c r="G16" s="44"/>
      <c r="H16" s="180">
        <f>SUM(H15:K15)</f>
        <v>0</v>
      </c>
      <c r="I16" s="43"/>
      <c r="J16" s="43"/>
      <c r="K16" s="44"/>
      <c r="L16" s="180">
        <f>SUM(L15:O15)</f>
        <v>4</v>
      </c>
      <c r="M16" s="43"/>
      <c r="N16" s="43"/>
      <c r="O16" s="44"/>
      <c r="P16" s="180">
        <f>SUM(P15:S15)</f>
        <v>4</v>
      </c>
      <c r="Q16" s="43"/>
      <c r="R16" s="43"/>
      <c r="S16" s="44"/>
      <c r="T16" s="180">
        <f>X15-Y15</f>
        <v>1</v>
      </c>
      <c r="U16" s="43"/>
      <c r="V16" s="43"/>
      <c r="W16" s="44"/>
      <c r="X16" s="181" t="s">
        <v>69</v>
      </c>
      <c r="Y16" s="181" t="s">
        <v>69</v>
      </c>
      <c r="Z16" s="178">
        <f>Z15*100/Y15</f>
        <v>0</v>
      </c>
      <c r="AA16" s="182"/>
      <c r="AB16" s="111"/>
    </row>
    <row r="17" ht="20.25" customHeight="1">
      <c r="A17" s="174">
        <v>5.0</v>
      </c>
      <c r="B17" s="175" t="s">
        <v>25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76">
        <f>C17+D18+H18-L18-P18</f>
        <v>0</v>
      </c>
      <c r="Y17" s="181"/>
      <c r="Z17" s="183"/>
      <c r="AA17" s="178" t="str">
        <f>Z17*100/X17</f>
        <v>#DIV/0!</v>
      </c>
      <c r="AB17" s="179" t="str">
        <f>IF(T18=(SUM(T17:W17)),"Đúng","Sai")</f>
        <v>Đúng</v>
      </c>
    </row>
    <row r="18" ht="20.25" customHeight="1">
      <c r="A18" s="15"/>
      <c r="B18" s="15"/>
      <c r="C18" s="119" t="s">
        <v>128</v>
      </c>
      <c r="D18" s="180">
        <f>SUM(D17:G17)</f>
        <v>0</v>
      </c>
      <c r="E18" s="43"/>
      <c r="F18" s="43"/>
      <c r="G18" s="44"/>
      <c r="H18" s="180">
        <f>SUM(H17:K17)</f>
        <v>0</v>
      </c>
      <c r="I18" s="43"/>
      <c r="J18" s="43"/>
      <c r="K18" s="44"/>
      <c r="L18" s="180">
        <f>SUM(L17:O17)</f>
        <v>0</v>
      </c>
      <c r="M18" s="43"/>
      <c r="N18" s="43"/>
      <c r="O18" s="44"/>
      <c r="P18" s="180">
        <f>SUM(P17:S17)</f>
        <v>0</v>
      </c>
      <c r="Q18" s="43"/>
      <c r="R18" s="43"/>
      <c r="S18" s="44"/>
      <c r="T18" s="180">
        <f>X17-Y17</f>
        <v>0</v>
      </c>
      <c r="U18" s="43"/>
      <c r="V18" s="43"/>
      <c r="W18" s="44"/>
      <c r="X18" s="181" t="s">
        <v>69</v>
      </c>
      <c r="Y18" s="181" t="s">
        <v>69</v>
      </c>
      <c r="Z18" s="178" t="str">
        <f>Z17*100/Y17</f>
        <v>#DIV/0!</v>
      </c>
      <c r="AA18" s="182"/>
      <c r="AB18" s="111"/>
    </row>
    <row r="19" ht="20.25" customHeight="1">
      <c r="A19" s="174">
        <v>6.0</v>
      </c>
      <c r="B19" s="175" t="s">
        <v>26</v>
      </c>
      <c r="C19" s="118">
        <v>66.0</v>
      </c>
      <c r="D19" s="118">
        <v>0.0</v>
      </c>
      <c r="E19" s="118">
        <v>0.0</v>
      </c>
      <c r="F19" s="118">
        <v>1.0</v>
      </c>
      <c r="G19" s="118">
        <v>0.0</v>
      </c>
      <c r="H19" s="118">
        <v>0.0</v>
      </c>
      <c r="I19" s="118">
        <v>0.0</v>
      </c>
      <c r="J19" s="118">
        <v>0.0</v>
      </c>
      <c r="K19" s="118">
        <v>0.0</v>
      </c>
      <c r="L19" s="118">
        <v>0.0</v>
      </c>
      <c r="M19" s="118">
        <v>0.0</v>
      </c>
      <c r="N19" s="118">
        <v>0.0</v>
      </c>
      <c r="O19" s="118">
        <v>0.0</v>
      </c>
      <c r="P19" s="118">
        <v>0.0</v>
      </c>
      <c r="Q19" s="118">
        <v>0.0</v>
      </c>
      <c r="R19" s="118">
        <v>0.0</v>
      </c>
      <c r="S19" s="118">
        <v>0.0</v>
      </c>
      <c r="T19" s="118">
        <v>0.0</v>
      </c>
      <c r="U19" s="118">
        <v>0.0</v>
      </c>
      <c r="V19" s="118">
        <v>0.0</v>
      </c>
      <c r="W19" s="118">
        <v>0.0</v>
      </c>
      <c r="X19" s="176">
        <f>C19+D20+H20-L20-P20</f>
        <v>67</v>
      </c>
      <c r="Y19" s="177">
        <v>67.0</v>
      </c>
      <c r="Z19" s="186">
        <v>67.0</v>
      </c>
      <c r="AA19" s="178">
        <f>Z19*100/X19</f>
        <v>100</v>
      </c>
      <c r="AB19" s="179" t="str">
        <f>IF(T20=(SUM(T19:W19)),"Đúng","Sai")</f>
        <v>Đúng</v>
      </c>
    </row>
    <row r="20" ht="20.25" customHeight="1">
      <c r="A20" s="15"/>
      <c r="B20" s="15"/>
      <c r="C20" s="119" t="s">
        <v>128</v>
      </c>
      <c r="D20" s="180">
        <f>SUM(D19:G19)</f>
        <v>1</v>
      </c>
      <c r="E20" s="43"/>
      <c r="F20" s="43"/>
      <c r="G20" s="44"/>
      <c r="H20" s="180">
        <f>SUM(H19:K19)</f>
        <v>0</v>
      </c>
      <c r="I20" s="43"/>
      <c r="J20" s="43"/>
      <c r="K20" s="44"/>
      <c r="L20" s="180">
        <f>SUM(L19:O19)</f>
        <v>0</v>
      </c>
      <c r="M20" s="43"/>
      <c r="N20" s="43"/>
      <c r="O20" s="44"/>
      <c r="P20" s="180">
        <f>SUM(P19:S19)</f>
        <v>0</v>
      </c>
      <c r="Q20" s="43"/>
      <c r="R20" s="43"/>
      <c r="S20" s="44"/>
      <c r="T20" s="180">
        <f>X19-Y19</f>
        <v>0</v>
      </c>
      <c r="U20" s="43"/>
      <c r="V20" s="43"/>
      <c r="W20" s="44"/>
      <c r="X20" s="181" t="s">
        <v>69</v>
      </c>
      <c r="Y20" s="181" t="s">
        <v>69</v>
      </c>
      <c r="Z20" s="178">
        <f>Z19*100/Y19</f>
        <v>100</v>
      </c>
      <c r="AA20" s="182"/>
      <c r="AB20" s="111"/>
    </row>
    <row r="21" ht="20.25" customHeight="1">
      <c r="A21" s="174">
        <v>7.0</v>
      </c>
      <c r="B21" s="175" t="s">
        <v>27</v>
      </c>
      <c r="C21" s="118">
        <v>71.0</v>
      </c>
      <c r="D21" s="118">
        <v>0.0</v>
      </c>
      <c r="E21" s="118">
        <v>0.0</v>
      </c>
      <c r="F21" s="118">
        <v>1.0</v>
      </c>
      <c r="G21" s="118">
        <v>0.0</v>
      </c>
      <c r="H21" s="118">
        <v>0.0</v>
      </c>
      <c r="I21" s="118">
        <v>0.0</v>
      </c>
      <c r="J21" s="118">
        <v>0.0</v>
      </c>
      <c r="K21" s="118">
        <v>0.0</v>
      </c>
      <c r="L21" s="118">
        <v>0.0</v>
      </c>
      <c r="M21" s="118">
        <v>0.0</v>
      </c>
      <c r="N21" s="118">
        <v>0.0</v>
      </c>
      <c r="O21" s="118">
        <v>0.0</v>
      </c>
      <c r="P21" s="118">
        <v>4.0</v>
      </c>
      <c r="Q21" s="118">
        <v>2.0</v>
      </c>
      <c r="R21" s="118">
        <v>1.0</v>
      </c>
      <c r="S21" s="118">
        <v>4.0</v>
      </c>
      <c r="T21" s="118">
        <v>0.0</v>
      </c>
      <c r="U21" s="118">
        <v>0.0</v>
      </c>
      <c r="V21" s="118">
        <v>0.0</v>
      </c>
      <c r="W21" s="118">
        <v>0.0</v>
      </c>
      <c r="X21" s="176">
        <f>C21+D22+H22-L22-P22</f>
        <v>61</v>
      </c>
      <c r="Y21" s="177">
        <v>61.0</v>
      </c>
      <c r="Z21" s="186"/>
      <c r="AA21" s="178">
        <f>Z21*100/X21</f>
        <v>0</v>
      </c>
      <c r="AB21" s="179" t="str">
        <f>IF(T22=(SUM(T21:W21)),"Đúng","Sai")</f>
        <v>Đúng</v>
      </c>
    </row>
    <row r="22" ht="20.25" customHeight="1">
      <c r="A22" s="15"/>
      <c r="B22" s="15"/>
      <c r="C22" s="119" t="s">
        <v>128</v>
      </c>
      <c r="D22" s="180">
        <f>SUM(D21:G21)</f>
        <v>1</v>
      </c>
      <c r="E22" s="43"/>
      <c r="F22" s="43"/>
      <c r="G22" s="44"/>
      <c r="H22" s="180">
        <f>SUM(H21:K21)</f>
        <v>0</v>
      </c>
      <c r="I22" s="43"/>
      <c r="J22" s="43"/>
      <c r="K22" s="44"/>
      <c r="L22" s="180">
        <f>SUM(L21:O21)</f>
        <v>0</v>
      </c>
      <c r="M22" s="43"/>
      <c r="N22" s="43"/>
      <c r="O22" s="44"/>
      <c r="P22" s="180">
        <f>SUM(P21:S21)</f>
        <v>11</v>
      </c>
      <c r="Q22" s="43"/>
      <c r="R22" s="43"/>
      <c r="S22" s="44"/>
      <c r="T22" s="180">
        <f>X21-Y21</f>
        <v>0</v>
      </c>
      <c r="U22" s="43"/>
      <c r="V22" s="43"/>
      <c r="W22" s="44"/>
      <c r="X22" s="181" t="s">
        <v>69</v>
      </c>
      <c r="Y22" s="181" t="s">
        <v>69</v>
      </c>
      <c r="Z22" s="178">
        <f>Z21*100/Y21</f>
        <v>0</v>
      </c>
      <c r="AA22" s="182"/>
      <c r="AB22" s="111"/>
    </row>
    <row r="23" ht="20.25" customHeight="1">
      <c r="A23" s="174">
        <v>8.0</v>
      </c>
      <c r="B23" s="175" t="s">
        <v>28</v>
      </c>
      <c r="C23" s="118">
        <v>186.0</v>
      </c>
      <c r="D23" s="118"/>
      <c r="E23" s="118">
        <v>5.0</v>
      </c>
      <c r="F23" s="118">
        <v>1.0</v>
      </c>
      <c r="G23" s="118">
        <v>1.0</v>
      </c>
      <c r="H23" s="121"/>
      <c r="I23" s="118"/>
      <c r="J23" s="118">
        <v>1.0</v>
      </c>
      <c r="K23" s="121"/>
      <c r="L23" s="121"/>
      <c r="M23" s="121"/>
      <c r="N23" s="121"/>
      <c r="O23" s="121"/>
      <c r="P23" s="121"/>
      <c r="Q23" s="118">
        <v>6.0</v>
      </c>
      <c r="R23" s="118">
        <v>2.0</v>
      </c>
      <c r="S23" s="121"/>
      <c r="T23" s="121"/>
      <c r="U23" s="118">
        <v>1.0</v>
      </c>
      <c r="V23" s="121"/>
      <c r="W23" s="118">
        <v>2.0</v>
      </c>
      <c r="X23" s="176">
        <f>C23+D24+H24-L24-P24</f>
        <v>186</v>
      </c>
      <c r="Y23" s="177">
        <v>181.0</v>
      </c>
      <c r="Z23" s="183"/>
      <c r="AA23" s="178">
        <f>Z23*100/X23</f>
        <v>0</v>
      </c>
      <c r="AB23" s="179" t="str">
        <f>IF(T24=(SUM(T23:W23)),"Đúng","Sai")</f>
        <v>Đúng</v>
      </c>
    </row>
    <row r="24" ht="20.25" customHeight="1">
      <c r="A24" s="15"/>
      <c r="B24" s="15"/>
      <c r="C24" s="119" t="s">
        <v>128</v>
      </c>
      <c r="D24" s="180">
        <f>SUM(D23:G23)</f>
        <v>7</v>
      </c>
      <c r="E24" s="43"/>
      <c r="F24" s="43"/>
      <c r="G24" s="44"/>
      <c r="H24" s="180">
        <f>SUM(H23:K23)</f>
        <v>1</v>
      </c>
      <c r="I24" s="43"/>
      <c r="J24" s="43"/>
      <c r="K24" s="44"/>
      <c r="L24" s="180">
        <f>SUM(L23:O23)</f>
        <v>0</v>
      </c>
      <c r="M24" s="43"/>
      <c r="N24" s="43"/>
      <c r="O24" s="44"/>
      <c r="P24" s="180">
        <f>SUM(P23:S23)</f>
        <v>8</v>
      </c>
      <c r="Q24" s="43"/>
      <c r="R24" s="43"/>
      <c r="S24" s="44"/>
      <c r="T24" s="180">
        <f>SUM(T23:W23)</f>
        <v>3</v>
      </c>
      <c r="U24" s="43"/>
      <c r="V24" s="43"/>
      <c r="W24" s="44"/>
      <c r="X24" s="181" t="s">
        <v>69</v>
      </c>
      <c r="Y24" s="181" t="s">
        <v>69</v>
      </c>
      <c r="Z24" s="178">
        <f>Z23*100/Y23</f>
        <v>0</v>
      </c>
      <c r="AA24" s="182"/>
      <c r="AB24" s="111"/>
    </row>
    <row r="25" ht="20.25" customHeight="1">
      <c r="A25" s="174">
        <v>9.0</v>
      </c>
      <c r="B25" s="175" t="s">
        <v>29</v>
      </c>
      <c r="C25" s="118">
        <v>340.0</v>
      </c>
      <c r="D25" s="118">
        <v>1.0</v>
      </c>
      <c r="E25" s="118">
        <v>6.0</v>
      </c>
      <c r="F25" s="118">
        <v>5.0</v>
      </c>
      <c r="G25" s="118">
        <v>7.0</v>
      </c>
      <c r="H25" s="118">
        <v>1.0</v>
      </c>
      <c r="I25" s="118">
        <v>0.0</v>
      </c>
      <c r="J25" s="118">
        <v>0.0</v>
      </c>
      <c r="K25" s="118">
        <v>0.0</v>
      </c>
      <c r="L25" s="118">
        <v>0.0</v>
      </c>
      <c r="M25" s="118">
        <v>1.0</v>
      </c>
      <c r="N25" s="118">
        <v>0.0</v>
      </c>
      <c r="O25" s="118">
        <v>0.0</v>
      </c>
      <c r="P25" s="118">
        <v>1.0</v>
      </c>
      <c r="Q25" s="118">
        <v>4.0</v>
      </c>
      <c r="R25" s="118">
        <v>4.0</v>
      </c>
      <c r="S25" s="118">
        <v>10.0</v>
      </c>
      <c r="T25" s="118">
        <v>1.0</v>
      </c>
      <c r="U25" s="118">
        <v>1.0</v>
      </c>
      <c r="V25" s="118">
        <v>2.0</v>
      </c>
      <c r="W25" s="118">
        <v>1.0</v>
      </c>
      <c r="X25" s="176">
        <f>C25+D26+H26-L26-P26</f>
        <v>340</v>
      </c>
      <c r="Y25" s="177">
        <v>335.0</v>
      </c>
      <c r="Z25" s="183"/>
      <c r="AA25" s="178">
        <f>Z25*100/X25</f>
        <v>0</v>
      </c>
      <c r="AB25" s="179" t="str">
        <f>IF(T26=(SUM(T25:W25)),"Đúng","Sai")</f>
        <v>Đúng</v>
      </c>
    </row>
    <row r="26" ht="20.25" customHeight="1">
      <c r="A26" s="15"/>
      <c r="B26" s="15"/>
      <c r="C26" s="119" t="s">
        <v>128</v>
      </c>
      <c r="D26" s="180">
        <f>SUM(D25:G25)</f>
        <v>19</v>
      </c>
      <c r="E26" s="43"/>
      <c r="F26" s="43"/>
      <c r="G26" s="44"/>
      <c r="H26" s="180">
        <f>SUM(H25:K25)</f>
        <v>1</v>
      </c>
      <c r="I26" s="43"/>
      <c r="J26" s="43"/>
      <c r="K26" s="44"/>
      <c r="L26" s="180">
        <f>SUM(L25:O25)</f>
        <v>1</v>
      </c>
      <c r="M26" s="43"/>
      <c r="N26" s="43"/>
      <c r="O26" s="44"/>
      <c r="P26" s="180">
        <f>SUM(P25:S25)</f>
        <v>19</v>
      </c>
      <c r="Q26" s="43"/>
      <c r="R26" s="43"/>
      <c r="S26" s="44"/>
      <c r="T26" s="180">
        <f>X25-Y25</f>
        <v>5</v>
      </c>
      <c r="U26" s="43"/>
      <c r="V26" s="43"/>
      <c r="W26" s="44"/>
      <c r="X26" s="181" t="s">
        <v>69</v>
      </c>
      <c r="Y26" s="181" t="s">
        <v>69</v>
      </c>
      <c r="Z26" s="178">
        <f>Z25*100/Y25</f>
        <v>0</v>
      </c>
      <c r="AA26" s="182"/>
      <c r="AB26" s="111"/>
    </row>
    <row r="27" ht="20.25" customHeight="1">
      <c r="A27" s="174">
        <v>10.0</v>
      </c>
      <c r="B27" s="175" t="s">
        <v>30</v>
      </c>
      <c r="C27" s="118">
        <v>97.0</v>
      </c>
      <c r="D27" s="118">
        <v>0.0</v>
      </c>
      <c r="E27" s="118">
        <v>3.0</v>
      </c>
      <c r="F27" s="118">
        <v>4.0</v>
      </c>
      <c r="G27" s="118">
        <v>0.0</v>
      </c>
      <c r="H27" s="118">
        <v>0.0</v>
      </c>
      <c r="I27" s="118">
        <v>0.0</v>
      </c>
      <c r="J27" s="118">
        <v>0.0</v>
      </c>
      <c r="K27" s="118">
        <v>0.0</v>
      </c>
      <c r="L27" s="118">
        <v>1.0</v>
      </c>
      <c r="M27" s="118">
        <v>0.0</v>
      </c>
      <c r="N27" s="118">
        <v>0.0</v>
      </c>
      <c r="O27" s="118">
        <v>0.0</v>
      </c>
      <c r="P27" s="118">
        <v>0.0</v>
      </c>
      <c r="Q27" s="118">
        <v>1.0</v>
      </c>
      <c r="R27" s="118">
        <v>0.0</v>
      </c>
      <c r="S27" s="118">
        <v>3.0</v>
      </c>
      <c r="T27" s="118">
        <v>0.0</v>
      </c>
      <c r="U27" s="118">
        <v>0.0</v>
      </c>
      <c r="V27" s="118">
        <v>0.0</v>
      </c>
      <c r="W27" s="118">
        <v>1.0</v>
      </c>
      <c r="X27" s="176">
        <f>C27+D28+H28-L28-P28</f>
        <v>99</v>
      </c>
      <c r="Y27" s="177">
        <v>98.0</v>
      </c>
      <c r="Z27" s="186">
        <v>98.0</v>
      </c>
      <c r="AA27" s="178">
        <f>Z27*100/X27</f>
        <v>98.98989899</v>
      </c>
      <c r="AB27" s="179" t="str">
        <f>IF(T28=(SUM(T27:W27)),"Đúng","Sai")</f>
        <v>Đúng</v>
      </c>
    </row>
    <row r="28" ht="20.25" customHeight="1">
      <c r="A28" s="15"/>
      <c r="B28" s="15"/>
      <c r="C28" s="119" t="s">
        <v>128</v>
      </c>
      <c r="D28" s="180">
        <f>SUM(D27:G27)</f>
        <v>7</v>
      </c>
      <c r="E28" s="43"/>
      <c r="F28" s="43"/>
      <c r="G28" s="44"/>
      <c r="H28" s="180">
        <f>SUM(H27:K27)</f>
        <v>0</v>
      </c>
      <c r="I28" s="43"/>
      <c r="J28" s="43"/>
      <c r="K28" s="44"/>
      <c r="L28" s="180">
        <f>SUM(L27:O27)</f>
        <v>1</v>
      </c>
      <c r="M28" s="43"/>
      <c r="N28" s="43"/>
      <c r="O28" s="44"/>
      <c r="P28" s="180">
        <f>SUM(P27:S27)</f>
        <v>4</v>
      </c>
      <c r="Q28" s="43"/>
      <c r="R28" s="43"/>
      <c r="S28" s="44"/>
      <c r="T28" s="180">
        <f>X27-Y27</f>
        <v>1</v>
      </c>
      <c r="U28" s="43"/>
      <c r="V28" s="43"/>
      <c r="W28" s="44"/>
      <c r="X28" s="181" t="s">
        <v>69</v>
      </c>
      <c r="Y28" s="181" t="s">
        <v>69</v>
      </c>
      <c r="Z28" s="178">
        <f>Z27*100/Y27</f>
        <v>100</v>
      </c>
      <c r="AA28" s="182"/>
      <c r="AB28" s="111"/>
    </row>
    <row r="29" ht="20.25" customHeight="1">
      <c r="A29" s="174">
        <v>11.0</v>
      </c>
      <c r="B29" s="175" t="s">
        <v>31</v>
      </c>
      <c r="C29" s="118">
        <v>95.0</v>
      </c>
      <c r="D29" s="118">
        <v>0.0</v>
      </c>
      <c r="E29" s="118">
        <v>2.0</v>
      </c>
      <c r="F29" s="118">
        <v>2.0</v>
      </c>
      <c r="G29" s="118">
        <v>1.0</v>
      </c>
      <c r="H29" s="118">
        <v>0.0</v>
      </c>
      <c r="I29" s="118">
        <v>0.0</v>
      </c>
      <c r="J29" s="118">
        <v>0.0</v>
      </c>
      <c r="K29" s="118">
        <v>0.0</v>
      </c>
      <c r="L29" s="118">
        <v>0.0</v>
      </c>
      <c r="M29" s="118">
        <v>0.0</v>
      </c>
      <c r="N29" s="118">
        <v>0.0</v>
      </c>
      <c r="O29" s="118">
        <v>0.0</v>
      </c>
      <c r="P29" s="118">
        <v>0.0</v>
      </c>
      <c r="Q29" s="118">
        <v>0.0</v>
      </c>
      <c r="R29" s="118">
        <v>1.0</v>
      </c>
      <c r="S29" s="118">
        <v>0.0</v>
      </c>
      <c r="T29" s="118">
        <v>0.0</v>
      </c>
      <c r="U29" s="118">
        <v>0.0</v>
      </c>
      <c r="V29" s="118">
        <v>1.0</v>
      </c>
      <c r="W29" s="118">
        <v>1.0</v>
      </c>
      <c r="X29" s="176">
        <f>C29+D30+H30-L30-P30</f>
        <v>99</v>
      </c>
      <c r="Y29" s="177">
        <v>97.0</v>
      </c>
      <c r="Z29" s="186">
        <v>97.0</v>
      </c>
      <c r="AA29" s="178">
        <f>Z29*100/X29</f>
        <v>97.97979798</v>
      </c>
      <c r="AB29" s="179" t="str">
        <f>IF(T30=(SUM(T29:W29)),"Đúng","Sai")</f>
        <v>Đúng</v>
      </c>
    </row>
    <row r="30" ht="20.25" customHeight="1">
      <c r="A30" s="15"/>
      <c r="B30" s="15"/>
      <c r="C30" s="119" t="s">
        <v>128</v>
      </c>
      <c r="D30" s="180">
        <f>SUM(D29:G29)</f>
        <v>5</v>
      </c>
      <c r="E30" s="43"/>
      <c r="F30" s="43"/>
      <c r="G30" s="44"/>
      <c r="H30" s="180">
        <f>SUM(H29:K29)</f>
        <v>0</v>
      </c>
      <c r="I30" s="43"/>
      <c r="J30" s="43"/>
      <c r="K30" s="44"/>
      <c r="L30" s="180">
        <f>SUM(L29:O29)</f>
        <v>0</v>
      </c>
      <c r="M30" s="43"/>
      <c r="N30" s="43"/>
      <c r="O30" s="44"/>
      <c r="P30" s="180">
        <f>SUM(P29:S29)</f>
        <v>1</v>
      </c>
      <c r="Q30" s="43"/>
      <c r="R30" s="43"/>
      <c r="S30" s="44"/>
      <c r="T30" s="180">
        <f>X29-Y29</f>
        <v>2</v>
      </c>
      <c r="U30" s="43"/>
      <c r="V30" s="43"/>
      <c r="W30" s="44"/>
      <c r="X30" s="181" t="s">
        <v>69</v>
      </c>
      <c r="Y30" s="181" t="s">
        <v>69</v>
      </c>
      <c r="Z30" s="178">
        <f>Z29*100/Y29</f>
        <v>100</v>
      </c>
      <c r="AA30" s="182"/>
      <c r="AB30" s="111"/>
    </row>
    <row r="31" ht="20.25" customHeight="1">
      <c r="A31" s="174">
        <v>12.0</v>
      </c>
      <c r="B31" s="175" t="s">
        <v>32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76">
        <f>C31+D32+H32-L32-P32</f>
        <v>0</v>
      </c>
      <c r="Y31" s="181"/>
      <c r="Z31" s="183"/>
      <c r="AA31" s="178" t="str">
        <f>Z31*100/X31</f>
        <v>#DIV/0!</v>
      </c>
      <c r="AB31" s="179" t="str">
        <f>IF(T32=(SUM(T31:W31)),"Đúng","Sai")</f>
        <v>Đúng</v>
      </c>
    </row>
    <row r="32" ht="20.25" customHeight="1">
      <c r="A32" s="15"/>
      <c r="B32" s="15"/>
      <c r="C32" s="119" t="s">
        <v>128</v>
      </c>
      <c r="D32" s="180">
        <f>SUM(D31:G31)</f>
        <v>0</v>
      </c>
      <c r="E32" s="43"/>
      <c r="F32" s="43"/>
      <c r="G32" s="44"/>
      <c r="H32" s="180">
        <f>SUM(H31:K31)</f>
        <v>0</v>
      </c>
      <c r="I32" s="43"/>
      <c r="J32" s="43"/>
      <c r="K32" s="44"/>
      <c r="L32" s="180">
        <f>SUM(L31:O31)</f>
        <v>0</v>
      </c>
      <c r="M32" s="43"/>
      <c r="N32" s="43"/>
      <c r="O32" s="44"/>
      <c r="P32" s="180">
        <f>SUM(P31:S31)</f>
        <v>0</v>
      </c>
      <c r="Q32" s="43"/>
      <c r="R32" s="43"/>
      <c r="S32" s="44"/>
      <c r="T32" s="180">
        <f>X31-Y31</f>
        <v>0</v>
      </c>
      <c r="U32" s="43"/>
      <c r="V32" s="43"/>
      <c r="W32" s="44"/>
      <c r="X32" s="181" t="s">
        <v>69</v>
      </c>
      <c r="Y32" s="181" t="s">
        <v>69</v>
      </c>
      <c r="Z32" s="178" t="str">
        <f>Z31*100/Y31</f>
        <v>#DIV/0!</v>
      </c>
      <c r="AA32" s="182"/>
      <c r="AB32" s="111"/>
    </row>
    <row r="33" ht="20.25" customHeight="1">
      <c r="A33" s="174">
        <v>13.0</v>
      </c>
      <c r="B33" s="187" t="s">
        <v>33</v>
      </c>
      <c r="C33" s="118">
        <v>63.0</v>
      </c>
      <c r="D33" s="121"/>
      <c r="E33" s="118">
        <v>1.0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18">
        <v>1.0</v>
      </c>
      <c r="R33" s="121"/>
      <c r="S33" s="118">
        <v>2.0</v>
      </c>
      <c r="T33" s="121"/>
      <c r="U33" s="121"/>
      <c r="V33" s="118">
        <v>1.0</v>
      </c>
      <c r="W33" s="118">
        <v>2.0</v>
      </c>
      <c r="X33" s="176">
        <f>C33+D34+H34-L34-P34</f>
        <v>61</v>
      </c>
      <c r="Y33" s="177">
        <v>58.0</v>
      </c>
      <c r="Z33" s="183"/>
      <c r="AA33" s="178">
        <f>Z33*100/X33</f>
        <v>0</v>
      </c>
      <c r="AB33" s="179" t="str">
        <f>IF(T34=(SUM(T33:W33)),"Đúng","Sai")</f>
        <v>Đúng</v>
      </c>
    </row>
    <row r="34" ht="20.25" customHeight="1">
      <c r="A34" s="15"/>
      <c r="B34" s="15"/>
      <c r="C34" s="119" t="s">
        <v>128</v>
      </c>
      <c r="D34" s="180">
        <f>SUM(D33:G33)</f>
        <v>1</v>
      </c>
      <c r="E34" s="43"/>
      <c r="F34" s="43"/>
      <c r="G34" s="44"/>
      <c r="H34" s="180">
        <f>SUM(H33:K33)</f>
        <v>0</v>
      </c>
      <c r="I34" s="43"/>
      <c r="J34" s="43"/>
      <c r="K34" s="44"/>
      <c r="L34" s="180">
        <f>SUM(L33:O33)</f>
        <v>0</v>
      </c>
      <c r="M34" s="43"/>
      <c r="N34" s="43"/>
      <c r="O34" s="44"/>
      <c r="P34" s="180">
        <f>SUM(P33:S33)</f>
        <v>3</v>
      </c>
      <c r="Q34" s="43"/>
      <c r="R34" s="43"/>
      <c r="S34" s="44"/>
      <c r="T34" s="180">
        <f>X33-Y33</f>
        <v>3</v>
      </c>
      <c r="U34" s="43"/>
      <c r="V34" s="43"/>
      <c r="W34" s="44"/>
      <c r="X34" s="181" t="s">
        <v>69</v>
      </c>
      <c r="Y34" s="181" t="s">
        <v>69</v>
      </c>
      <c r="Z34" s="178">
        <f>Z33*100/Y33</f>
        <v>0</v>
      </c>
      <c r="AA34" s="182"/>
      <c r="AB34" s="111"/>
    </row>
    <row r="35" ht="20.25" customHeight="1">
      <c r="A35" s="174">
        <v>14.0</v>
      </c>
      <c r="B35" s="175" t="s">
        <v>34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76">
        <f>C35+D36+H36-L36-P36</f>
        <v>0</v>
      </c>
      <c r="Y35" s="181"/>
      <c r="Z35" s="183"/>
      <c r="AA35" s="178" t="str">
        <f>Z35*100/X35</f>
        <v>#DIV/0!</v>
      </c>
      <c r="AB35" s="179" t="str">
        <f>IF(T36=(SUM(T35:W35)),"Đúng","Sai")</f>
        <v>Đúng</v>
      </c>
    </row>
    <row r="36" ht="20.25" customHeight="1">
      <c r="A36" s="15"/>
      <c r="B36" s="15"/>
      <c r="C36" s="119" t="s">
        <v>128</v>
      </c>
      <c r="D36" s="180">
        <f>SUM(D35:G35)</f>
        <v>0</v>
      </c>
      <c r="E36" s="43"/>
      <c r="F36" s="43"/>
      <c r="G36" s="44"/>
      <c r="H36" s="180">
        <f>SUM(H35:K35)</f>
        <v>0</v>
      </c>
      <c r="I36" s="43"/>
      <c r="J36" s="43"/>
      <c r="K36" s="44"/>
      <c r="L36" s="180">
        <f>SUM(L35:O35)</f>
        <v>0</v>
      </c>
      <c r="M36" s="43"/>
      <c r="N36" s="43"/>
      <c r="O36" s="44"/>
      <c r="P36" s="180">
        <f>SUM(P35:S35)</f>
        <v>0</v>
      </c>
      <c r="Q36" s="43"/>
      <c r="R36" s="43"/>
      <c r="S36" s="44"/>
      <c r="T36" s="180">
        <f>X35-Y35</f>
        <v>0</v>
      </c>
      <c r="U36" s="43"/>
      <c r="V36" s="43"/>
      <c r="W36" s="44"/>
      <c r="X36" s="181" t="s">
        <v>69</v>
      </c>
      <c r="Y36" s="181" t="s">
        <v>69</v>
      </c>
      <c r="Z36" s="178" t="str">
        <f>Z35*100/Y35</f>
        <v>#DIV/0!</v>
      </c>
      <c r="AA36" s="182"/>
      <c r="AB36" s="111"/>
    </row>
    <row r="37" ht="20.25" customHeight="1">
      <c r="A37" s="174">
        <v>15.0</v>
      </c>
      <c r="B37" s="175" t="s">
        <v>35</v>
      </c>
      <c r="C37" s="118">
        <v>93.0</v>
      </c>
      <c r="D37" s="118">
        <v>1.0</v>
      </c>
      <c r="E37" s="118">
        <v>1.0</v>
      </c>
      <c r="F37" s="118">
        <v>0.0</v>
      </c>
      <c r="G37" s="118">
        <v>2.0</v>
      </c>
      <c r="H37" s="118">
        <v>0.0</v>
      </c>
      <c r="I37" s="118">
        <v>0.0</v>
      </c>
      <c r="J37" s="118">
        <v>0.0</v>
      </c>
      <c r="K37" s="118">
        <v>0.0</v>
      </c>
      <c r="L37" s="118">
        <v>0.0</v>
      </c>
      <c r="M37" s="118">
        <v>0.0</v>
      </c>
      <c r="N37" s="118">
        <v>0.0</v>
      </c>
      <c r="O37" s="118">
        <v>0.0</v>
      </c>
      <c r="P37" s="118">
        <v>2.0</v>
      </c>
      <c r="Q37" s="118">
        <v>1.0</v>
      </c>
      <c r="R37" s="118">
        <v>1.0</v>
      </c>
      <c r="S37" s="118">
        <v>2.0</v>
      </c>
      <c r="T37" s="118">
        <v>0.0</v>
      </c>
      <c r="U37" s="118">
        <v>0.0</v>
      </c>
      <c r="V37" s="118">
        <v>0.0</v>
      </c>
      <c r="W37" s="118">
        <v>0.0</v>
      </c>
      <c r="X37" s="176">
        <f>C37+D38+H38-L38-P38</f>
        <v>91</v>
      </c>
      <c r="Y37" s="177">
        <v>91.0</v>
      </c>
      <c r="Z37" s="186">
        <v>91.0</v>
      </c>
      <c r="AA37" s="178">
        <f>Z37*100/X37</f>
        <v>100</v>
      </c>
      <c r="AB37" s="179" t="str">
        <f>IF(T38=(SUM(T37:W37)),"Đúng","Sai")</f>
        <v>Đúng</v>
      </c>
    </row>
    <row r="38" ht="20.25" customHeight="1">
      <c r="A38" s="15"/>
      <c r="B38" s="15"/>
      <c r="C38" s="119" t="s">
        <v>128</v>
      </c>
      <c r="D38" s="180">
        <f>SUM(D37:G37)</f>
        <v>4</v>
      </c>
      <c r="E38" s="43"/>
      <c r="F38" s="43"/>
      <c r="G38" s="44"/>
      <c r="H38" s="180">
        <f>SUM(H37:K37)</f>
        <v>0</v>
      </c>
      <c r="I38" s="43"/>
      <c r="J38" s="43"/>
      <c r="K38" s="44"/>
      <c r="L38" s="180">
        <f>SUM(L37:O37)</f>
        <v>0</v>
      </c>
      <c r="M38" s="43"/>
      <c r="N38" s="43"/>
      <c r="O38" s="44"/>
      <c r="P38" s="180">
        <f>SUM(P37:S37)</f>
        <v>6</v>
      </c>
      <c r="Q38" s="43"/>
      <c r="R38" s="43"/>
      <c r="S38" s="44"/>
      <c r="T38" s="180">
        <f>X37-Y37</f>
        <v>0</v>
      </c>
      <c r="U38" s="43"/>
      <c r="V38" s="43"/>
      <c r="W38" s="44"/>
      <c r="X38" s="181" t="s">
        <v>69</v>
      </c>
      <c r="Y38" s="181" t="s">
        <v>69</v>
      </c>
      <c r="Z38" s="178">
        <f>Z37*100/Y37</f>
        <v>100</v>
      </c>
      <c r="AA38" s="182"/>
      <c r="AB38" s="111"/>
    </row>
    <row r="39" ht="20.25" customHeight="1">
      <c r="A39" s="174">
        <v>16.0</v>
      </c>
      <c r="B39" s="175" t="s">
        <v>36</v>
      </c>
      <c r="C39" s="118">
        <v>230.0</v>
      </c>
      <c r="D39" s="121"/>
      <c r="E39" s="118">
        <v>5.0</v>
      </c>
      <c r="F39" s="118">
        <v>4.0</v>
      </c>
      <c r="G39" s="118">
        <v>1.0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18">
        <v>3.0</v>
      </c>
      <c r="R39" s="121"/>
      <c r="S39" s="118">
        <v>4.0</v>
      </c>
      <c r="T39" s="118">
        <v>2.0</v>
      </c>
      <c r="U39" s="121"/>
      <c r="V39" s="118">
        <v>3.0</v>
      </c>
      <c r="W39" s="118">
        <v>4.0</v>
      </c>
      <c r="X39" s="176">
        <f>C39+D40+H40-L40-P40</f>
        <v>233</v>
      </c>
      <c r="Y39" s="177">
        <v>188.0</v>
      </c>
      <c r="Z39" s="183"/>
      <c r="AA39" s="178">
        <f>Z39*100/X39</f>
        <v>0</v>
      </c>
      <c r="AB39" s="179" t="str">
        <f>IF(T40=(SUM(T39:W39)),"Đúng","Sai")</f>
        <v>Sai</v>
      </c>
    </row>
    <row r="40" ht="20.25" customHeight="1">
      <c r="A40" s="15"/>
      <c r="B40" s="15"/>
      <c r="C40" s="119" t="s">
        <v>128</v>
      </c>
      <c r="D40" s="180">
        <f>SUM(D39:G39)</f>
        <v>10</v>
      </c>
      <c r="E40" s="43"/>
      <c r="F40" s="43"/>
      <c r="G40" s="44"/>
      <c r="H40" s="180">
        <f>SUM(H39:K39)</f>
        <v>0</v>
      </c>
      <c r="I40" s="43"/>
      <c r="J40" s="43"/>
      <c r="K40" s="44"/>
      <c r="L40" s="180">
        <f>SUM(L39:O39)</f>
        <v>0</v>
      </c>
      <c r="M40" s="43"/>
      <c r="N40" s="43"/>
      <c r="O40" s="44"/>
      <c r="P40" s="180">
        <f>SUM(P39:S39)</f>
        <v>7</v>
      </c>
      <c r="Q40" s="43"/>
      <c r="R40" s="43"/>
      <c r="S40" s="44"/>
      <c r="T40" s="180">
        <f>X39-Y39</f>
        <v>45</v>
      </c>
      <c r="U40" s="43"/>
      <c r="V40" s="43"/>
      <c r="W40" s="44"/>
      <c r="X40" s="181" t="s">
        <v>69</v>
      </c>
      <c r="Y40" s="181" t="s">
        <v>69</v>
      </c>
      <c r="Z40" s="178">
        <f>Z39*100/Y39</f>
        <v>0</v>
      </c>
      <c r="AA40" s="182"/>
      <c r="AB40" s="111"/>
    </row>
    <row r="41" ht="20.25" customHeight="1">
      <c r="A41" s="174">
        <v>17.0</v>
      </c>
      <c r="B41" s="175" t="s">
        <v>37</v>
      </c>
      <c r="C41" s="118">
        <v>101.0</v>
      </c>
      <c r="D41" s="118"/>
      <c r="E41" s="121"/>
      <c r="F41" s="118">
        <v>1.0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18">
        <v>1.0</v>
      </c>
      <c r="W41" s="118">
        <v>1.0</v>
      </c>
      <c r="X41" s="176">
        <f>C41+D42+H42-L42-P42</f>
        <v>102</v>
      </c>
      <c r="Y41" s="177">
        <v>100.0</v>
      </c>
      <c r="Z41" s="183"/>
      <c r="AA41" s="178">
        <f>Z41*100/X41</f>
        <v>0</v>
      </c>
      <c r="AB41" s="179" t="str">
        <f>IF(T42=(SUM(T41:W41)),"Đúng","Sai")</f>
        <v>Đúng</v>
      </c>
    </row>
    <row r="42" ht="20.25" customHeight="1">
      <c r="A42" s="15"/>
      <c r="B42" s="15"/>
      <c r="C42" s="119" t="s">
        <v>128</v>
      </c>
      <c r="D42" s="180">
        <f>SUM(D41:G41)</f>
        <v>1</v>
      </c>
      <c r="E42" s="43"/>
      <c r="F42" s="43"/>
      <c r="G42" s="44"/>
      <c r="H42" s="180">
        <f>SUM(H41:K41)</f>
        <v>0</v>
      </c>
      <c r="I42" s="43"/>
      <c r="J42" s="43"/>
      <c r="K42" s="44"/>
      <c r="L42" s="180">
        <f>SUM(L41:O41)</f>
        <v>0</v>
      </c>
      <c r="M42" s="43"/>
      <c r="N42" s="43"/>
      <c r="O42" s="44"/>
      <c r="P42" s="180">
        <f>SUM(P41:S41)</f>
        <v>0</v>
      </c>
      <c r="Q42" s="43"/>
      <c r="R42" s="43"/>
      <c r="S42" s="44"/>
      <c r="T42" s="180">
        <f>X41-Y41</f>
        <v>2</v>
      </c>
      <c r="U42" s="43"/>
      <c r="V42" s="43"/>
      <c r="W42" s="44"/>
      <c r="X42" s="181" t="s">
        <v>69</v>
      </c>
      <c r="Y42" s="181" t="s">
        <v>69</v>
      </c>
      <c r="Z42" s="178">
        <f>Z41*100/Y41</f>
        <v>0</v>
      </c>
      <c r="AA42" s="182"/>
      <c r="AB42" s="111"/>
    </row>
    <row r="43" ht="21.75" customHeight="1">
      <c r="A43" s="188">
        <v>19.0</v>
      </c>
      <c r="B43" s="189" t="s">
        <v>100</v>
      </c>
      <c r="C43" s="190" t="str">
        <f t="shared" ref="C43:W43" si="1">C9+C11+C13+C15+C17+C19+C21+C23+C25+C27+C29+C31+C33+C35+C37+C39+C41+#REF!</f>
        <v>#REF!</v>
      </c>
      <c r="D43" s="190" t="str">
        <f t="shared" si="1"/>
        <v>#REF!</v>
      </c>
      <c r="E43" s="190" t="str">
        <f t="shared" si="1"/>
        <v>#REF!</v>
      </c>
      <c r="F43" s="190" t="str">
        <f t="shared" si="1"/>
        <v>#REF!</v>
      </c>
      <c r="G43" s="190" t="str">
        <f t="shared" si="1"/>
        <v>#REF!</v>
      </c>
      <c r="H43" s="190" t="str">
        <f t="shared" si="1"/>
        <v>#REF!</v>
      </c>
      <c r="I43" s="190" t="str">
        <f t="shared" si="1"/>
        <v>#REF!</v>
      </c>
      <c r="J43" s="190" t="str">
        <f t="shared" si="1"/>
        <v>#REF!</v>
      </c>
      <c r="K43" s="190" t="str">
        <f t="shared" si="1"/>
        <v>#REF!</v>
      </c>
      <c r="L43" s="190" t="str">
        <f t="shared" si="1"/>
        <v>#REF!</v>
      </c>
      <c r="M43" s="190" t="str">
        <f t="shared" si="1"/>
        <v>#REF!</v>
      </c>
      <c r="N43" s="190" t="str">
        <f t="shared" si="1"/>
        <v>#REF!</v>
      </c>
      <c r="O43" s="190" t="str">
        <f t="shared" si="1"/>
        <v>#REF!</v>
      </c>
      <c r="P43" s="190" t="str">
        <f t="shared" si="1"/>
        <v>#REF!</v>
      </c>
      <c r="Q43" s="190" t="str">
        <f t="shared" si="1"/>
        <v>#REF!</v>
      </c>
      <c r="R43" s="190" t="str">
        <f t="shared" si="1"/>
        <v>#REF!</v>
      </c>
      <c r="S43" s="190" t="str">
        <f t="shared" si="1"/>
        <v>#REF!</v>
      </c>
      <c r="T43" s="190" t="str">
        <f t="shared" si="1"/>
        <v>#REF!</v>
      </c>
      <c r="U43" s="190" t="str">
        <f t="shared" si="1"/>
        <v>#REF!</v>
      </c>
      <c r="V43" s="190" t="str">
        <f t="shared" si="1"/>
        <v>#REF!</v>
      </c>
      <c r="W43" s="190" t="str">
        <f t="shared" si="1"/>
        <v>#REF!</v>
      </c>
      <c r="X43" s="191" t="str">
        <f>C43+D44+H44-L44-P44</f>
        <v>#REF!</v>
      </c>
      <c r="Y43" s="190" t="str">
        <f t="shared" ref="Y43:AA43" si="2">Y9+Y11+Y13+Y15+Y17+Y19+Y21+Y23+Y25+Y27+Y29+Y31+Y33+Y35+Y37+Y39+Y41+#REF!</f>
        <v>#REF!</v>
      </c>
      <c r="Z43" s="192" t="str">
        <f t="shared" si="2"/>
        <v>#REF!</v>
      </c>
      <c r="AA43" s="193" t="str">
        <f t="shared" si="2"/>
        <v>#DIV/0!</v>
      </c>
      <c r="AB43" s="194" t="str">
        <f>IF(T44=(SUM(T43:W43)),"Đúng","Sai")</f>
        <v>#REF!</v>
      </c>
    </row>
    <row r="44" ht="19.5" customHeight="1">
      <c r="A44" s="15"/>
      <c r="B44" s="15"/>
      <c r="C44" s="190" t="s">
        <v>128</v>
      </c>
      <c r="D44" s="195" t="str">
        <f>SUM(D43:G43)</f>
        <v>#REF!</v>
      </c>
      <c r="E44" s="43"/>
      <c r="F44" s="43"/>
      <c r="G44" s="44"/>
      <c r="H44" s="195" t="str">
        <f>SUM(H43:K43)</f>
        <v>#REF!</v>
      </c>
      <c r="I44" s="43"/>
      <c r="J44" s="43"/>
      <c r="K44" s="44"/>
      <c r="L44" s="195" t="str">
        <f>SUM(L43:O43)</f>
        <v>#REF!</v>
      </c>
      <c r="M44" s="43"/>
      <c r="N44" s="43"/>
      <c r="O44" s="44"/>
      <c r="P44" s="195" t="str">
        <f>SUM(P43:S43)</f>
        <v>#REF!</v>
      </c>
      <c r="Q44" s="43"/>
      <c r="R44" s="43"/>
      <c r="S44" s="44"/>
      <c r="T44" s="195" t="str">
        <f>SUM(T43:W43)</f>
        <v>#REF!</v>
      </c>
      <c r="U44" s="43"/>
      <c r="V44" s="43"/>
      <c r="W44" s="44"/>
      <c r="X44" s="196" t="s">
        <v>69</v>
      </c>
      <c r="Y44" s="196" t="s">
        <v>69</v>
      </c>
      <c r="Z44" s="197" t="str">
        <f>Z43*100/Y43</f>
        <v>#REF!</v>
      </c>
      <c r="AA44" s="197" t="str">
        <f>Z44*100/X44</f>
        <v>#REF!</v>
      </c>
      <c r="AB44" s="15"/>
    </row>
    <row r="45" ht="15.75" customHeight="1">
      <c r="X45" s="72"/>
      <c r="Y45" s="72"/>
      <c r="Z45" s="72"/>
      <c r="AA45" s="72"/>
    </row>
    <row r="46" ht="15.75" customHeight="1">
      <c r="X46" s="72"/>
      <c r="Y46" s="72"/>
      <c r="Z46" s="72"/>
      <c r="AA46" s="72"/>
    </row>
    <row r="47" ht="15.75" customHeight="1">
      <c r="X47" s="72"/>
      <c r="Y47" s="72"/>
      <c r="Z47" s="72"/>
      <c r="AA47" s="72"/>
    </row>
    <row r="48" ht="15.75" customHeight="1">
      <c r="X48" s="72"/>
      <c r="Y48" s="72"/>
      <c r="Z48" s="72"/>
      <c r="AA48" s="72"/>
    </row>
    <row r="49" ht="15.75" customHeight="1">
      <c r="X49" s="72"/>
      <c r="Y49" s="72"/>
      <c r="Z49" s="72"/>
      <c r="AA49" s="72"/>
    </row>
    <row r="50" ht="15.75" customHeight="1">
      <c r="X50" s="72"/>
      <c r="Y50" s="72"/>
      <c r="Z50" s="72"/>
      <c r="AA50" s="72"/>
    </row>
    <row r="51" ht="15.75" customHeight="1">
      <c r="X51" s="72"/>
      <c r="Y51" s="72"/>
      <c r="Z51" s="72"/>
      <c r="AA51" s="72"/>
    </row>
    <row r="52" ht="15.75" customHeight="1">
      <c r="X52" s="72"/>
      <c r="Y52" s="72"/>
      <c r="Z52" s="72"/>
      <c r="AA52" s="72"/>
    </row>
    <row r="53" ht="15.75" customHeight="1">
      <c r="X53" s="72"/>
      <c r="Y53" s="72"/>
      <c r="Z53" s="72"/>
      <c r="AA53" s="72"/>
    </row>
    <row r="54" ht="15.75" customHeight="1">
      <c r="X54" s="72"/>
      <c r="Y54" s="72"/>
      <c r="Z54" s="72"/>
      <c r="AA54" s="72"/>
    </row>
    <row r="55" ht="15.75" customHeight="1">
      <c r="X55" s="72"/>
      <c r="Y55" s="72"/>
      <c r="Z55" s="72"/>
      <c r="AA55" s="72"/>
    </row>
    <row r="56" ht="15.75" customHeight="1">
      <c r="X56" s="72"/>
      <c r="Y56" s="72"/>
      <c r="Z56" s="72"/>
      <c r="AA56" s="72"/>
    </row>
    <row r="57" ht="15.75" customHeight="1">
      <c r="X57" s="72"/>
      <c r="Y57" s="72"/>
      <c r="Z57" s="72"/>
      <c r="AA57" s="72"/>
    </row>
    <row r="58" ht="15.75" customHeight="1">
      <c r="X58" s="72"/>
      <c r="Y58" s="72"/>
      <c r="Z58" s="72"/>
      <c r="AA58" s="72"/>
    </row>
    <row r="59" ht="15.75" customHeight="1">
      <c r="X59" s="72"/>
      <c r="Y59" s="72"/>
      <c r="Z59" s="72"/>
      <c r="AA59" s="72"/>
    </row>
    <row r="60" ht="15.75" customHeight="1">
      <c r="X60" s="72"/>
      <c r="Y60" s="72"/>
      <c r="Z60" s="72"/>
      <c r="AA60" s="72"/>
    </row>
    <row r="61" ht="15.75" customHeight="1">
      <c r="X61" s="72"/>
      <c r="Y61" s="72"/>
      <c r="Z61" s="72"/>
      <c r="AA61" s="72"/>
    </row>
    <row r="62" ht="15.75" customHeight="1">
      <c r="X62" s="72"/>
      <c r="Y62" s="72"/>
      <c r="Z62" s="72"/>
      <c r="AA62" s="72"/>
    </row>
    <row r="63" ht="15.75" customHeight="1">
      <c r="X63" s="72"/>
      <c r="Y63" s="72"/>
      <c r="Z63" s="72"/>
      <c r="AA63" s="72"/>
    </row>
    <row r="64" ht="15.75" customHeight="1">
      <c r="X64" s="72"/>
      <c r="Y64" s="72"/>
      <c r="Z64" s="72"/>
      <c r="AA64" s="72"/>
    </row>
    <row r="65" ht="15.75" customHeight="1">
      <c r="X65" s="72"/>
      <c r="Y65" s="72"/>
      <c r="Z65" s="72"/>
      <c r="AA65" s="72"/>
    </row>
    <row r="66" ht="15.75" customHeight="1">
      <c r="X66" s="72"/>
      <c r="Y66" s="72"/>
      <c r="Z66" s="72"/>
      <c r="AA66" s="72"/>
    </row>
    <row r="67" ht="15.75" customHeight="1">
      <c r="X67" s="72"/>
      <c r="Y67" s="72"/>
      <c r="Z67" s="72"/>
      <c r="AA67" s="72"/>
    </row>
    <row r="68" ht="15.75" customHeight="1">
      <c r="X68" s="72"/>
      <c r="Y68" s="72"/>
      <c r="Z68" s="72"/>
      <c r="AA68" s="72"/>
    </row>
    <row r="69" ht="15.75" customHeight="1">
      <c r="X69" s="72"/>
      <c r="Y69" s="72"/>
      <c r="Z69" s="72"/>
      <c r="AA69" s="72"/>
    </row>
    <row r="70" ht="15.75" customHeight="1">
      <c r="X70" s="72"/>
      <c r="Y70" s="72"/>
      <c r="Z70" s="72"/>
      <c r="AA70" s="72"/>
    </row>
    <row r="71" ht="15.75" customHeight="1">
      <c r="X71" s="72"/>
      <c r="Y71" s="72"/>
      <c r="Z71" s="72"/>
      <c r="AA71" s="72"/>
    </row>
    <row r="72" ht="15.75" customHeight="1">
      <c r="X72" s="72"/>
      <c r="Y72" s="72"/>
      <c r="Z72" s="72"/>
      <c r="AA72" s="72"/>
    </row>
    <row r="73" ht="15.75" customHeight="1">
      <c r="X73" s="72"/>
      <c r="Y73" s="72"/>
      <c r="Z73" s="72"/>
      <c r="AA73" s="72"/>
    </row>
    <row r="74" ht="15.75" customHeight="1">
      <c r="X74" s="72"/>
      <c r="Y74" s="72"/>
      <c r="Z74" s="72"/>
      <c r="AA74" s="72"/>
    </row>
    <row r="75" ht="15.75" customHeight="1">
      <c r="X75" s="72"/>
      <c r="Y75" s="72"/>
      <c r="Z75" s="72"/>
      <c r="AA75" s="72"/>
    </row>
    <row r="76" ht="15.75" customHeight="1">
      <c r="X76" s="72"/>
      <c r="Y76" s="72"/>
      <c r="Z76" s="72"/>
      <c r="AA76" s="72"/>
    </row>
    <row r="77" ht="15.75" customHeight="1">
      <c r="X77" s="72"/>
      <c r="Y77" s="72"/>
      <c r="Z77" s="72"/>
      <c r="AA77" s="72"/>
    </row>
    <row r="78" ht="15.75" customHeight="1">
      <c r="X78" s="72"/>
      <c r="Y78" s="72"/>
      <c r="Z78" s="72"/>
      <c r="AA78" s="72"/>
    </row>
    <row r="79" ht="15.75" customHeight="1">
      <c r="X79" s="72"/>
      <c r="Y79" s="72"/>
      <c r="Z79" s="72"/>
      <c r="AA79" s="72"/>
    </row>
    <row r="80" ht="15.75" customHeight="1">
      <c r="X80" s="72"/>
      <c r="Y80" s="72"/>
      <c r="Z80" s="72"/>
      <c r="AA80" s="72"/>
    </row>
    <row r="81" ht="15.75" customHeight="1">
      <c r="X81" s="72"/>
      <c r="Y81" s="72"/>
      <c r="Z81" s="72"/>
      <c r="AA81" s="72"/>
    </row>
    <row r="82" ht="15.75" customHeight="1">
      <c r="X82" s="72"/>
      <c r="Y82" s="72"/>
      <c r="Z82" s="72"/>
      <c r="AA82" s="72"/>
    </row>
    <row r="83" ht="15.75" customHeight="1">
      <c r="X83" s="72"/>
      <c r="Y83" s="72"/>
      <c r="Z83" s="72"/>
      <c r="AA83" s="72"/>
    </row>
    <row r="84" ht="15.75" customHeight="1">
      <c r="X84" s="72"/>
      <c r="Y84" s="72"/>
      <c r="Z84" s="72"/>
      <c r="AA84" s="72"/>
    </row>
    <row r="85" ht="15.75" customHeight="1">
      <c r="X85" s="72"/>
      <c r="Y85" s="72"/>
      <c r="Z85" s="72"/>
      <c r="AA85" s="72"/>
    </row>
    <row r="86" ht="15.75" customHeight="1">
      <c r="X86" s="72"/>
      <c r="Y86" s="72"/>
      <c r="Z86" s="72"/>
      <c r="AA86" s="72"/>
    </row>
    <row r="87" ht="15.75" customHeight="1">
      <c r="X87" s="72"/>
      <c r="Y87" s="72"/>
      <c r="Z87" s="72"/>
      <c r="AA87" s="72"/>
    </row>
    <row r="88" ht="15.75" customHeight="1">
      <c r="X88" s="72"/>
      <c r="Y88" s="72"/>
      <c r="Z88" s="72"/>
      <c r="AA88" s="72"/>
    </row>
    <row r="89" ht="15.75" customHeight="1">
      <c r="X89" s="72"/>
      <c r="Y89" s="72"/>
      <c r="Z89" s="72"/>
      <c r="AA89" s="72"/>
    </row>
    <row r="90" ht="15.75" customHeight="1">
      <c r="X90" s="72"/>
      <c r="Y90" s="72"/>
      <c r="Z90" s="72"/>
      <c r="AA90" s="72"/>
    </row>
    <row r="91" ht="15.75" customHeight="1">
      <c r="X91" s="72"/>
      <c r="Y91" s="72"/>
      <c r="Z91" s="72"/>
      <c r="AA91" s="72"/>
    </row>
    <row r="92" ht="15.75" customHeight="1">
      <c r="X92" s="72"/>
      <c r="Y92" s="72"/>
      <c r="Z92" s="72"/>
      <c r="AA92" s="72"/>
    </row>
    <row r="93" ht="15.75" customHeight="1">
      <c r="X93" s="72"/>
      <c r="Y93" s="72"/>
      <c r="Z93" s="72"/>
      <c r="AA93" s="72"/>
    </row>
    <row r="94" ht="15.75" customHeight="1">
      <c r="X94" s="72"/>
      <c r="Y94" s="72"/>
      <c r="Z94" s="72"/>
      <c r="AA94" s="72"/>
    </row>
    <row r="95" ht="15.75" customHeight="1">
      <c r="X95" s="72"/>
      <c r="Y95" s="72"/>
      <c r="Z95" s="72"/>
      <c r="AA95" s="72"/>
    </row>
    <row r="96" ht="15.75" customHeight="1">
      <c r="X96" s="72"/>
      <c r="Y96" s="72"/>
      <c r="Z96" s="72"/>
      <c r="AA96" s="72"/>
    </row>
    <row r="97" ht="15.75" customHeight="1">
      <c r="X97" s="72"/>
      <c r="Y97" s="72"/>
      <c r="Z97" s="72"/>
      <c r="AA97" s="72"/>
    </row>
    <row r="98" ht="15.75" customHeight="1">
      <c r="X98" s="72"/>
      <c r="Y98" s="72"/>
      <c r="Z98" s="72"/>
      <c r="AA98" s="72"/>
    </row>
    <row r="99" ht="15.75" customHeight="1">
      <c r="X99" s="72"/>
      <c r="Y99" s="72"/>
      <c r="Z99" s="72"/>
      <c r="AA99" s="72"/>
    </row>
    <row r="100" ht="15.75" customHeight="1">
      <c r="X100" s="72"/>
      <c r="Y100" s="72"/>
      <c r="Z100" s="72"/>
      <c r="AA100" s="72"/>
    </row>
    <row r="101" ht="15.75" customHeight="1">
      <c r="X101" s="72"/>
      <c r="Y101" s="72"/>
      <c r="Z101" s="72"/>
      <c r="AA101" s="72"/>
    </row>
    <row r="102" ht="15.75" customHeight="1">
      <c r="X102" s="72"/>
      <c r="Y102" s="72"/>
      <c r="Z102" s="72"/>
      <c r="AA102" s="72"/>
    </row>
    <row r="103" ht="15.75" customHeight="1">
      <c r="X103" s="72"/>
      <c r="Y103" s="72"/>
      <c r="Z103" s="72"/>
      <c r="AA103" s="72"/>
    </row>
    <row r="104" ht="15.75" customHeight="1">
      <c r="X104" s="72"/>
      <c r="Y104" s="72"/>
      <c r="Z104" s="72"/>
      <c r="AA104" s="72"/>
    </row>
    <row r="105" ht="15.75" customHeight="1">
      <c r="X105" s="72"/>
      <c r="Y105" s="72"/>
      <c r="Z105" s="72"/>
      <c r="AA105" s="72"/>
    </row>
    <row r="106" ht="15.75" customHeight="1">
      <c r="X106" s="72"/>
      <c r="Y106" s="72"/>
      <c r="Z106" s="72"/>
      <c r="AA106" s="72"/>
    </row>
    <row r="107" ht="15.75" customHeight="1">
      <c r="X107" s="72"/>
      <c r="Y107" s="72"/>
      <c r="Z107" s="72"/>
      <c r="AA107" s="72"/>
    </row>
    <row r="108" ht="15.75" customHeight="1">
      <c r="X108" s="72"/>
      <c r="Y108" s="72"/>
      <c r="Z108" s="72"/>
      <c r="AA108" s="72"/>
    </row>
    <row r="109" ht="15.75" customHeight="1">
      <c r="X109" s="72"/>
      <c r="Y109" s="72"/>
      <c r="Z109" s="72"/>
      <c r="AA109" s="72"/>
    </row>
    <row r="110" ht="15.75" customHeight="1">
      <c r="X110" s="72"/>
      <c r="Y110" s="72"/>
      <c r="Z110" s="72"/>
      <c r="AA110" s="72"/>
    </row>
    <row r="111" ht="15.75" customHeight="1">
      <c r="X111" s="72"/>
      <c r="Y111" s="72"/>
      <c r="Z111" s="72"/>
      <c r="AA111" s="72"/>
    </row>
    <row r="112" ht="15.75" customHeight="1">
      <c r="X112" s="72"/>
      <c r="Y112" s="72"/>
      <c r="Z112" s="72"/>
      <c r="AA112" s="72"/>
    </row>
    <row r="113" ht="15.75" customHeight="1">
      <c r="X113" s="72"/>
      <c r="Y113" s="72"/>
      <c r="Z113" s="72"/>
      <c r="AA113" s="72"/>
    </row>
    <row r="114" ht="15.75" customHeight="1">
      <c r="X114" s="72"/>
      <c r="Y114" s="72"/>
      <c r="Z114" s="72"/>
      <c r="AA114" s="72"/>
    </row>
    <row r="115" ht="15.75" customHeight="1">
      <c r="X115" s="72"/>
      <c r="Y115" s="72"/>
      <c r="Z115" s="72"/>
      <c r="AA115" s="72"/>
    </row>
    <row r="116" ht="15.75" customHeight="1">
      <c r="X116" s="72"/>
      <c r="Y116" s="72"/>
      <c r="Z116" s="72"/>
      <c r="AA116" s="72"/>
    </row>
    <row r="117" ht="15.75" customHeight="1">
      <c r="X117" s="72"/>
      <c r="Y117" s="72"/>
      <c r="Z117" s="72"/>
      <c r="AA117" s="72"/>
    </row>
    <row r="118" ht="15.75" customHeight="1">
      <c r="X118" s="72"/>
      <c r="Y118" s="72"/>
      <c r="Z118" s="72"/>
      <c r="AA118" s="72"/>
    </row>
    <row r="119" ht="15.75" customHeight="1">
      <c r="X119" s="72"/>
      <c r="Y119" s="72"/>
      <c r="Z119" s="72"/>
      <c r="AA119" s="72"/>
    </row>
    <row r="120" ht="15.75" customHeight="1">
      <c r="X120" s="72"/>
      <c r="Y120" s="72"/>
      <c r="Z120" s="72"/>
      <c r="AA120" s="72"/>
    </row>
    <row r="121" ht="15.75" customHeight="1">
      <c r="X121" s="72"/>
      <c r="Y121" s="72"/>
      <c r="Z121" s="72"/>
      <c r="AA121" s="72"/>
    </row>
    <row r="122" ht="15.75" customHeight="1">
      <c r="X122" s="72"/>
      <c r="Y122" s="72"/>
      <c r="Z122" s="72"/>
      <c r="AA122" s="72"/>
    </row>
    <row r="123" ht="15.75" customHeight="1">
      <c r="X123" s="72"/>
      <c r="Y123" s="72"/>
      <c r="Z123" s="72"/>
      <c r="AA123" s="72"/>
    </row>
    <row r="124" ht="15.75" customHeight="1">
      <c r="X124" s="72"/>
      <c r="Y124" s="72"/>
      <c r="Z124" s="72"/>
      <c r="AA124" s="72"/>
    </row>
    <row r="125" ht="15.75" customHeight="1">
      <c r="X125" s="72"/>
      <c r="Y125" s="72"/>
      <c r="Z125" s="72"/>
      <c r="AA125" s="72"/>
    </row>
    <row r="126" ht="15.75" customHeight="1">
      <c r="X126" s="72"/>
      <c r="Y126" s="72"/>
      <c r="Z126" s="72"/>
      <c r="AA126" s="72"/>
    </row>
    <row r="127" ht="15.75" customHeight="1">
      <c r="X127" s="72"/>
      <c r="Y127" s="72"/>
      <c r="Z127" s="72"/>
      <c r="AA127" s="72"/>
    </row>
    <row r="128" ht="15.75" customHeight="1">
      <c r="X128" s="72"/>
      <c r="Y128" s="72"/>
      <c r="Z128" s="72"/>
      <c r="AA128" s="72"/>
    </row>
    <row r="129" ht="15.75" customHeight="1">
      <c r="X129" s="72"/>
      <c r="Y129" s="72"/>
      <c r="Z129" s="72"/>
      <c r="AA129" s="72"/>
    </row>
    <row r="130" ht="15.75" customHeight="1">
      <c r="X130" s="72"/>
      <c r="Y130" s="72"/>
      <c r="Z130" s="72"/>
      <c r="AA130" s="72"/>
    </row>
    <row r="131" ht="15.75" customHeight="1">
      <c r="X131" s="72"/>
      <c r="Y131" s="72"/>
      <c r="Z131" s="72"/>
      <c r="AA131" s="72"/>
    </row>
    <row r="132" ht="15.75" customHeight="1">
      <c r="X132" s="72"/>
      <c r="Y132" s="72"/>
      <c r="Z132" s="72"/>
      <c r="AA132" s="72"/>
    </row>
    <row r="133" ht="15.75" customHeight="1">
      <c r="X133" s="72"/>
      <c r="Y133" s="72"/>
      <c r="Z133" s="72"/>
      <c r="AA133" s="72"/>
    </row>
    <row r="134" ht="15.75" customHeight="1">
      <c r="X134" s="72"/>
      <c r="Y134" s="72"/>
      <c r="Z134" s="72"/>
      <c r="AA134" s="72"/>
    </row>
    <row r="135" ht="15.75" customHeight="1">
      <c r="X135" s="72"/>
      <c r="Y135" s="72"/>
      <c r="Z135" s="72"/>
      <c r="AA135" s="72"/>
    </row>
    <row r="136" ht="15.75" customHeight="1">
      <c r="X136" s="72"/>
      <c r="Y136" s="72"/>
      <c r="Z136" s="72"/>
      <c r="AA136" s="72"/>
    </row>
    <row r="137" ht="15.75" customHeight="1">
      <c r="X137" s="72"/>
      <c r="Y137" s="72"/>
      <c r="Z137" s="72"/>
      <c r="AA137" s="72"/>
    </row>
    <row r="138" ht="15.75" customHeight="1">
      <c r="X138" s="72"/>
      <c r="Y138" s="72"/>
      <c r="Z138" s="72"/>
      <c r="AA138" s="72"/>
    </row>
    <row r="139" ht="15.75" customHeight="1">
      <c r="X139" s="72"/>
      <c r="Y139" s="72"/>
      <c r="Z139" s="72"/>
      <c r="AA139" s="72"/>
    </row>
    <row r="140" ht="15.75" customHeight="1">
      <c r="X140" s="72"/>
      <c r="Y140" s="72"/>
      <c r="Z140" s="72"/>
      <c r="AA140" s="72"/>
    </row>
    <row r="141" ht="15.75" customHeight="1">
      <c r="X141" s="72"/>
      <c r="Y141" s="72"/>
      <c r="Z141" s="72"/>
      <c r="AA141" s="72"/>
    </row>
    <row r="142" ht="15.75" customHeight="1">
      <c r="X142" s="72"/>
      <c r="Y142" s="72"/>
      <c r="Z142" s="72"/>
      <c r="AA142" s="72"/>
    </row>
    <row r="143" ht="15.75" customHeight="1">
      <c r="X143" s="72"/>
      <c r="Y143" s="72"/>
      <c r="Z143" s="72"/>
      <c r="AA143" s="72"/>
    </row>
    <row r="144" ht="15.75" customHeight="1">
      <c r="X144" s="72"/>
      <c r="Y144" s="72"/>
      <c r="Z144" s="72"/>
      <c r="AA144" s="72"/>
    </row>
    <row r="145" ht="15.75" customHeight="1">
      <c r="X145" s="72"/>
      <c r="Y145" s="72"/>
      <c r="Z145" s="72"/>
      <c r="AA145" s="72"/>
    </row>
    <row r="146" ht="15.75" customHeight="1">
      <c r="X146" s="72"/>
      <c r="Y146" s="72"/>
      <c r="Z146" s="72"/>
      <c r="AA146" s="72"/>
    </row>
    <row r="147" ht="15.75" customHeight="1">
      <c r="X147" s="72"/>
      <c r="Y147" s="72"/>
      <c r="Z147" s="72"/>
      <c r="AA147" s="72"/>
    </row>
    <row r="148" ht="15.75" customHeight="1">
      <c r="X148" s="72"/>
      <c r="Y148" s="72"/>
      <c r="Z148" s="72"/>
      <c r="AA148" s="72"/>
    </row>
    <row r="149" ht="15.75" customHeight="1">
      <c r="X149" s="72"/>
      <c r="Y149" s="72"/>
      <c r="Z149" s="72"/>
      <c r="AA149" s="72"/>
    </row>
    <row r="150" ht="15.75" customHeight="1">
      <c r="X150" s="72"/>
      <c r="Y150" s="72"/>
      <c r="Z150" s="72"/>
      <c r="AA150" s="72"/>
    </row>
    <row r="151" ht="15.75" customHeight="1">
      <c r="X151" s="72"/>
      <c r="Y151" s="72"/>
      <c r="Z151" s="72"/>
      <c r="AA151" s="72"/>
    </row>
    <row r="152" ht="15.75" customHeight="1">
      <c r="X152" s="72"/>
      <c r="Y152" s="72"/>
      <c r="Z152" s="72"/>
      <c r="AA152" s="72"/>
    </row>
    <row r="153" ht="15.75" customHeight="1">
      <c r="X153" s="72"/>
      <c r="Y153" s="72"/>
      <c r="Z153" s="72"/>
      <c r="AA153" s="72"/>
    </row>
    <row r="154" ht="15.75" customHeight="1">
      <c r="X154" s="72"/>
      <c r="Y154" s="72"/>
      <c r="Z154" s="72"/>
      <c r="AA154" s="72"/>
    </row>
    <row r="155" ht="15.75" customHeight="1">
      <c r="X155" s="72"/>
      <c r="Y155" s="72"/>
      <c r="Z155" s="72"/>
      <c r="AA155" s="72"/>
    </row>
    <row r="156" ht="15.75" customHeight="1">
      <c r="X156" s="72"/>
      <c r="Y156" s="72"/>
      <c r="Z156" s="72"/>
      <c r="AA156" s="72"/>
    </row>
    <row r="157" ht="15.75" customHeight="1">
      <c r="X157" s="72"/>
      <c r="Y157" s="72"/>
      <c r="Z157" s="72"/>
      <c r="AA157" s="72"/>
    </row>
    <row r="158" ht="15.75" customHeight="1">
      <c r="X158" s="72"/>
      <c r="Y158" s="72"/>
      <c r="Z158" s="72"/>
      <c r="AA158" s="72"/>
    </row>
    <row r="159" ht="15.75" customHeight="1">
      <c r="X159" s="72"/>
      <c r="Y159" s="72"/>
      <c r="Z159" s="72"/>
      <c r="AA159" s="72"/>
    </row>
    <row r="160" ht="15.75" customHeight="1">
      <c r="X160" s="72"/>
      <c r="Y160" s="72"/>
      <c r="Z160" s="72"/>
      <c r="AA160" s="72"/>
    </row>
    <row r="161" ht="15.75" customHeight="1">
      <c r="X161" s="72"/>
      <c r="Y161" s="72"/>
      <c r="Z161" s="72"/>
      <c r="AA161" s="72"/>
    </row>
    <row r="162" ht="15.75" customHeight="1">
      <c r="X162" s="72"/>
      <c r="Y162" s="72"/>
      <c r="Z162" s="72"/>
      <c r="AA162" s="72"/>
    </row>
    <row r="163" ht="15.75" customHeight="1">
      <c r="X163" s="72"/>
      <c r="Y163" s="72"/>
      <c r="Z163" s="72"/>
      <c r="AA163" s="72"/>
    </row>
    <row r="164" ht="15.75" customHeight="1">
      <c r="X164" s="72"/>
      <c r="Y164" s="72"/>
      <c r="Z164" s="72"/>
      <c r="AA164" s="72"/>
    </row>
    <row r="165" ht="15.75" customHeight="1">
      <c r="X165" s="72"/>
      <c r="Y165" s="72"/>
      <c r="Z165" s="72"/>
      <c r="AA165" s="72"/>
    </row>
    <row r="166" ht="15.75" customHeight="1">
      <c r="X166" s="72"/>
      <c r="Y166" s="72"/>
      <c r="Z166" s="72"/>
      <c r="AA166" s="72"/>
    </row>
    <row r="167" ht="15.75" customHeight="1">
      <c r="X167" s="72"/>
      <c r="Y167" s="72"/>
      <c r="Z167" s="72"/>
      <c r="AA167" s="72"/>
    </row>
    <row r="168" ht="15.75" customHeight="1">
      <c r="X168" s="72"/>
      <c r="Y168" s="72"/>
      <c r="Z168" s="72"/>
      <c r="AA168" s="72"/>
    </row>
    <row r="169" ht="15.75" customHeight="1">
      <c r="X169" s="72"/>
      <c r="Y169" s="72"/>
      <c r="Z169" s="72"/>
      <c r="AA169" s="72"/>
    </row>
    <row r="170" ht="15.75" customHeight="1">
      <c r="X170" s="72"/>
      <c r="Y170" s="72"/>
      <c r="Z170" s="72"/>
      <c r="AA170" s="72"/>
    </row>
    <row r="171" ht="15.75" customHeight="1">
      <c r="X171" s="72"/>
      <c r="Y171" s="72"/>
      <c r="Z171" s="72"/>
      <c r="AA171" s="72"/>
    </row>
    <row r="172" ht="15.75" customHeight="1">
      <c r="X172" s="72"/>
      <c r="Y172" s="72"/>
      <c r="Z172" s="72"/>
      <c r="AA172" s="72"/>
    </row>
    <row r="173" ht="15.75" customHeight="1">
      <c r="X173" s="72"/>
      <c r="Y173" s="72"/>
      <c r="Z173" s="72"/>
      <c r="AA173" s="72"/>
    </row>
    <row r="174" ht="15.75" customHeight="1">
      <c r="X174" s="72"/>
      <c r="Y174" s="72"/>
      <c r="Z174" s="72"/>
      <c r="AA174" s="72"/>
    </row>
    <row r="175" ht="15.75" customHeight="1">
      <c r="X175" s="72"/>
      <c r="Y175" s="72"/>
      <c r="Z175" s="72"/>
      <c r="AA175" s="72"/>
    </row>
    <row r="176" ht="15.75" customHeight="1">
      <c r="X176" s="72"/>
      <c r="Y176" s="72"/>
      <c r="Z176" s="72"/>
      <c r="AA176" s="72"/>
    </row>
    <row r="177" ht="15.75" customHeight="1">
      <c r="X177" s="72"/>
      <c r="Y177" s="72"/>
      <c r="Z177" s="72"/>
      <c r="AA177" s="72"/>
    </row>
    <row r="178" ht="15.75" customHeight="1">
      <c r="X178" s="72"/>
      <c r="Y178" s="72"/>
      <c r="Z178" s="72"/>
      <c r="AA178" s="72"/>
    </row>
    <row r="179" ht="15.75" customHeight="1">
      <c r="X179" s="72"/>
      <c r="Y179" s="72"/>
      <c r="Z179" s="72"/>
      <c r="AA179" s="72"/>
    </row>
    <row r="180" ht="15.75" customHeight="1">
      <c r="X180" s="72"/>
      <c r="Y180" s="72"/>
      <c r="Z180" s="72"/>
      <c r="AA180" s="72"/>
    </row>
    <row r="181" ht="15.75" customHeight="1">
      <c r="X181" s="72"/>
      <c r="Y181" s="72"/>
      <c r="Z181" s="72"/>
      <c r="AA181" s="72"/>
    </row>
    <row r="182" ht="15.75" customHeight="1">
      <c r="X182" s="72"/>
      <c r="Y182" s="72"/>
      <c r="Z182" s="72"/>
      <c r="AA182" s="72"/>
    </row>
    <row r="183" ht="15.75" customHeight="1">
      <c r="X183" s="72"/>
      <c r="Y183" s="72"/>
      <c r="Z183" s="72"/>
      <c r="AA183" s="72"/>
    </row>
    <row r="184" ht="15.75" customHeight="1">
      <c r="X184" s="72"/>
      <c r="Y184" s="72"/>
      <c r="Z184" s="72"/>
      <c r="AA184" s="72"/>
    </row>
    <row r="185" ht="15.75" customHeight="1">
      <c r="X185" s="72"/>
      <c r="Y185" s="72"/>
      <c r="Z185" s="72"/>
      <c r="AA185" s="72"/>
    </row>
    <row r="186" ht="15.75" customHeight="1">
      <c r="X186" s="72"/>
      <c r="Y186" s="72"/>
      <c r="Z186" s="72"/>
      <c r="AA186" s="72"/>
    </row>
    <row r="187" ht="15.75" customHeight="1">
      <c r="X187" s="72"/>
      <c r="Y187" s="72"/>
      <c r="Z187" s="72"/>
      <c r="AA187" s="72"/>
    </row>
    <row r="188" ht="15.75" customHeight="1">
      <c r="X188" s="72"/>
      <c r="Y188" s="72"/>
      <c r="Z188" s="72"/>
      <c r="AA188" s="72"/>
    </row>
    <row r="189" ht="15.75" customHeight="1">
      <c r="X189" s="72"/>
      <c r="Y189" s="72"/>
      <c r="Z189" s="72"/>
      <c r="AA189" s="72"/>
    </row>
    <row r="190" ht="15.75" customHeight="1">
      <c r="X190" s="72"/>
      <c r="Y190" s="72"/>
      <c r="Z190" s="72"/>
      <c r="AA190" s="72"/>
    </row>
    <row r="191" ht="15.75" customHeight="1">
      <c r="X191" s="72"/>
      <c r="Y191" s="72"/>
      <c r="Z191" s="72"/>
      <c r="AA191" s="72"/>
    </row>
    <row r="192" ht="15.75" customHeight="1">
      <c r="X192" s="72"/>
      <c r="Y192" s="72"/>
      <c r="Z192" s="72"/>
      <c r="AA192" s="72"/>
    </row>
    <row r="193" ht="15.75" customHeight="1">
      <c r="X193" s="72"/>
      <c r="Y193" s="72"/>
      <c r="Z193" s="72"/>
      <c r="AA193" s="72"/>
    </row>
    <row r="194" ht="15.75" customHeight="1">
      <c r="X194" s="72"/>
      <c r="Y194" s="72"/>
      <c r="Z194" s="72"/>
      <c r="AA194" s="72"/>
    </row>
    <row r="195" ht="15.75" customHeight="1">
      <c r="X195" s="72"/>
      <c r="Y195" s="72"/>
      <c r="Z195" s="72"/>
      <c r="AA195" s="72"/>
    </row>
    <row r="196" ht="15.75" customHeight="1">
      <c r="X196" s="72"/>
      <c r="Y196" s="72"/>
      <c r="Z196" s="72"/>
      <c r="AA196" s="72"/>
    </row>
    <row r="197" ht="15.75" customHeight="1">
      <c r="X197" s="72"/>
      <c r="Y197" s="72"/>
      <c r="Z197" s="72"/>
      <c r="AA197" s="72"/>
    </row>
    <row r="198" ht="15.75" customHeight="1">
      <c r="X198" s="72"/>
      <c r="Y198" s="72"/>
      <c r="Z198" s="72"/>
      <c r="AA198" s="72"/>
    </row>
    <row r="199" ht="15.75" customHeight="1">
      <c r="X199" s="72"/>
      <c r="Y199" s="72"/>
      <c r="Z199" s="72"/>
      <c r="AA199" s="72"/>
    </row>
    <row r="200" ht="15.75" customHeight="1">
      <c r="X200" s="72"/>
      <c r="Y200" s="72"/>
      <c r="Z200" s="72"/>
      <c r="AA200" s="72"/>
    </row>
    <row r="201" ht="15.75" customHeight="1">
      <c r="X201" s="72"/>
      <c r="Y201" s="72"/>
      <c r="Z201" s="72"/>
      <c r="AA201" s="72"/>
    </row>
    <row r="202" ht="15.75" customHeight="1">
      <c r="X202" s="72"/>
      <c r="Y202" s="72"/>
      <c r="Z202" s="72"/>
      <c r="AA202" s="72"/>
    </row>
    <row r="203" ht="15.75" customHeight="1">
      <c r="X203" s="72"/>
      <c r="Y203" s="72"/>
      <c r="Z203" s="72"/>
      <c r="AA203" s="72"/>
    </row>
    <row r="204" ht="15.75" customHeight="1">
      <c r="X204" s="72"/>
      <c r="Y204" s="72"/>
      <c r="Z204" s="72"/>
      <c r="AA204" s="72"/>
    </row>
    <row r="205" ht="15.75" customHeight="1">
      <c r="X205" s="72"/>
      <c r="Y205" s="72"/>
      <c r="Z205" s="72"/>
      <c r="AA205" s="72"/>
    </row>
    <row r="206" ht="15.75" customHeight="1">
      <c r="X206" s="72"/>
      <c r="Y206" s="72"/>
      <c r="Z206" s="72"/>
      <c r="AA206" s="72"/>
    </row>
    <row r="207" ht="15.75" customHeight="1">
      <c r="X207" s="72"/>
      <c r="Y207" s="72"/>
      <c r="Z207" s="72"/>
      <c r="AA207" s="72"/>
    </row>
    <row r="208" ht="15.75" customHeight="1">
      <c r="X208" s="72"/>
      <c r="Y208" s="72"/>
      <c r="Z208" s="72"/>
      <c r="AA208" s="72"/>
    </row>
    <row r="209" ht="15.75" customHeight="1">
      <c r="X209" s="72"/>
      <c r="Y209" s="72"/>
      <c r="Z209" s="72"/>
      <c r="AA209" s="72"/>
    </row>
    <row r="210" ht="15.75" customHeight="1">
      <c r="X210" s="72"/>
      <c r="Y210" s="72"/>
      <c r="Z210" s="72"/>
      <c r="AA210" s="72"/>
    </row>
    <row r="211" ht="15.75" customHeight="1">
      <c r="X211" s="72"/>
      <c r="Y211" s="72"/>
      <c r="Z211" s="72"/>
      <c r="AA211" s="72"/>
    </row>
    <row r="212" ht="15.75" customHeight="1">
      <c r="X212" s="72"/>
      <c r="Y212" s="72"/>
      <c r="Z212" s="72"/>
      <c r="AA212" s="72"/>
    </row>
    <row r="213" ht="15.75" customHeight="1">
      <c r="X213" s="72"/>
      <c r="Y213" s="72"/>
      <c r="Z213" s="72"/>
      <c r="AA213" s="72"/>
    </row>
    <row r="214" ht="15.75" customHeight="1">
      <c r="X214" s="72"/>
      <c r="Y214" s="72"/>
      <c r="Z214" s="72"/>
      <c r="AA214" s="72"/>
    </row>
    <row r="215" ht="15.75" customHeight="1">
      <c r="X215" s="72"/>
      <c r="Y215" s="72"/>
      <c r="Z215" s="72"/>
      <c r="AA215" s="72"/>
    </row>
    <row r="216" ht="15.75" customHeight="1">
      <c r="X216" s="72"/>
      <c r="Y216" s="72"/>
      <c r="Z216" s="72"/>
      <c r="AA216" s="72"/>
    </row>
    <row r="217" ht="15.75" customHeight="1">
      <c r="X217" s="72"/>
      <c r="Y217" s="72"/>
      <c r="Z217" s="72"/>
      <c r="AA217" s="72"/>
    </row>
    <row r="218" ht="15.75" customHeight="1">
      <c r="X218" s="72"/>
      <c r="Y218" s="72"/>
      <c r="Z218" s="72"/>
      <c r="AA218" s="72"/>
    </row>
    <row r="219" ht="15.75" customHeight="1">
      <c r="X219" s="72"/>
      <c r="Y219" s="72"/>
      <c r="Z219" s="72"/>
      <c r="AA219" s="72"/>
    </row>
    <row r="220" ht="15.75" customHeight="1">
      <c r="X220" s="72"/>
      <c r="Y220" s="72"/>
      <c r="Z220" s="72"/>
      <c r="AA220" s="72"/>
    </row>
    <row r="221" ht="15.75" customHeight="1">
      <c r="X221" s="72"/>
      <c r="Y221" s="72"/>
      <c r="Z221" s="72"/>
      <c r="AA221" s="72"/>
    </row>
    <row r="222" ht="15.75" customHeight="1">
      <c r="X222" s="72"/>
      <c r="Y222" s="72"/>
      <c r="Z222" s="72"/>
      <c r="AA222" s="72"/>
    </row>
    <row r="223" ht="15.75" customHeight="1">
      <c r="X223" s="72"/>
      <c r="Y223" s="72"/>
      <c r="Z223" s="72"/>
      <c r="AA223" s="72"/>
    </row>
    <row r="224" ht="15.75" customHeight="1">
      <c r="X224" s="72"/>
      <c r="Y224" s="72"/>
      <c r="Z224" s="72"/>
      <c r="AA224" s="72"/>
    </row>
    <row r="225" ht="15.75" customHeight="1">
      <c r="X225" s="72"/>
      <c r="Y225" s="72"/>
      <c r="Z225" s="72"/>
      <c r="AA225" s="72"/>
    </row>
    <row r="226" ht="15.75" customHeight="1">
      <c r="X226" s="72"/>
      <c r="Y226" s="72"/>
      <c r="Z226" s="72"/>
      <c r="AA226" s="72"/>
    </row>
    <row r="227" ht="15.75" customHeight="1">
      <c r="X227" s="72"/>
      <c r="Y227" s="72"/>
      <c r="Z227" s="72"/>
      <c r="AA227" s="72"/>
    </row>
    <row r="228" ht="15.75" customHeight="1">
      <c r="X228" s="72"/>
      <c r="Y228" s="72"/>
      <c r="Z228" s="72"/>
      <c r="AA228" s="72"/>
    </row>
    <row r="229" ht="15.75" customHeight="1">
      <c r="X229" s="72"/>
      <c r="Y229" s="72"/>
      <c r="Z229" s="72"/>
      <c r="AA229" s="72"/>
    </row>
    <row r="230" ht="15.75" customHeight="1">
      <c r="X230" s="72"/>
      <c r="Y230" s="72"/>
      <c r="Z230" s="72"/>
      <c r="AA230" s="72"/>
    </row>
    <row r="231" ht="15.75" customHeight="1">
      <c r="X231" s="72"/>
      <c r="Y231" s="72"/>
      <c r="Z231" s="72"/>
      <c r="AA231" s="72"/>
    </row>
    <row r="232" ht="15.75" customHeight="1">
      <c r="X232" s="72"/>
      <c r="Y232" s="72"/>
      <c r="Z232" s="72"/>
      <c r="AA232" s="72"/>
    </row>
    <row r="233" ht="15.75" customHeight="1">
      <c r="X233" s="72"/>
      <c r="Y233" s="72"/>
      <c r="Z233" s="72"/>
      <c r="AA233" s="72"/>
    </row>
    <row r="234" ht="15.75" customHeight="1">
      <c r="X234" s="72"/>
      <c r="Y234" s="72"/>
      <c r="Z234" s="72"/>
      <c r="AA234" s="72"/>
    </row>
    <row r="235" ht="15.75" customHeight="1">
      <c r="X235" s="72"/>
      <c r="Y235" s="72"/>
      <c r="Z235" s="72"/>
      <c r="AA235" s="72"/>
    </row>
    <row r="236" ht="15.75" customHeight="1">
      <c r="X236" s="72"/>
      <c r="Y236" s="72"/>
      <c r="Z236" s="72"/>
      <c r="AA236" s="72"/>
    </row>
    <row r="237" ht="15.75" customHeight="1">
      <c r="X237" s="72"/>
      <c r="Y237" s="72"/>
      <c r="Z237" s="72"/>
      <c r="AA237" s="72"/>
    </row>
    <row r="238" ht="15.75" customHeight="1">
      <c r="X238" s="72"/>
      <c r="Y238" s="72"/>
      <c r="Z238" s="72"/>
      <c r="AA238" s="72"/>
    </row>
    <row r="239" ht="15.75" customHeight="1">
      <c r="X239" s="72"/>
      <c r="Y239" s="72"/>
      <c r="Z239" s="72"/>
      <c r="AA239" s="72"/>
    </row>
    <row r="240" ht="15.75" customHeight="1">
      <c r="X240" s="72"/>
      <c r="Y240" s="72"/>
      <c r="Z240" s="72"/>
      <c r="AA240" s="72"/>
    </row>
    <row r="241" ht="15.75" customHeight="1">
      <c r="X241" s="72"/>
      <c r="Y241" s="72"/>
      <c r="Z241" s="72"/>
      <c r="AA241" s="72"/>
    </row>
    <row r="242" ht="15.75" customHeight="1">
      <c r="X242" s="72"/>
      <c r="Y242" s="72"/>
      <c r="Z242" s="72"/>
      <c r="AA242" s="72"/>
    </row>
    <row r="243" ht="15.75" customHeight="1">
      <c r="X243" s="72"/>
      <c r="Y243" s="72"/>
      <c r="Z243" s="72"/>
      <c r="AA243" s="72"/>
    </row>
    <row r="244" ht="15.75" customHeight="1">
      <c r="X244" s="72"/>
      <c r="Y244" s="72"/>
      <c r="Z244" s="72"/>
      <c r="AA244" s="72"/>
    </row>
    <row r="245" ht="15.75" customHeight="1">
      <c r="X245" s="72"/>
      <c r="Y245" s="72"/>
      <c r="Z245" s="72"/>
      <c r="AA245" s="72"/>
    </row>
    <row r="246" ht="15.75" customHeight="1">
      <c r="X246" s="72"/>
      <c r="Y246" s="72"/>
      <c r="Z246" s="72"/>
      <c r="AA246" s="72"/>
    </row>
    <row r="247" ht="15.75" customHeight="1">
      <c r="X247" s="72"/>
      <c r="Y247" s="72"/>
      <c r="Z247" s="72"/>
      <c r="AA247" s="72"/>
    </row>
    <row r="248" ht="15.75" customHeight="1">
      <c r="X248" s="72"/>
      <c r="Y248" s="72"/>
      <c r="Z248" s="72"/>
      <c r="AA248" s="72"/>
    </row>
    <row r="249" ht="15.75" customHeight="1">
      <c r="X249" s="72"/>
      <c r="Y249" s="72"/>
      <c r="Z249" s="72"/>
      <c r="AA249" s="72"/>
    </row>
    <row r="250" ht="15.75" customHeight="1">
      <c r="X250" s="72"/>
      <c r="Y250" s="72"/>
      <c r="Z250" s="72"/>
      <c r="AA250" s="72"/>
    </row>
    <row r="251" ht="15.75" customHeight="1">
      <c r="X251" s="72"/>
      <c r="Y251" s="72"/>
      <c r="Z251" s="72"/>
      <c r="AA251" s="72"/>
    </row>
    <row r="252" ht="15.75" customHeight="1">
      <c r="X252" s="72"/>
      <c r="Y252" s="72"/>
      <c r="Z252" s="72"/>
      <c r="AA252" s="72"/>
    </row>
    <row r="253" ht="15.75" customHeight="1">
      <c r="X253" s="72"/>
      <c r="Y253" s="72"/>
      <c r="Z253" s="72"/>
      <c r="AA253" s="72"/>
    </row>
    <row r="254" ht="15.75" customHeight="1">
      <c r="X254" s="72"/>
      <c r="Y254" s="72"/>
      <c r="Z254" s="72"/>
      <c r="AA254" s="72"/>
    </row>
    <row r="255" ht="15.75" customHeight="1">
      <c r="X255" s="72"/>
      <c r="Y255" s="72"/>
      <c r="Z255" s="72"/>
      <c r="AA255" s="72"/>
    </row>
    <row r="256" ht="15.75" customHeight="1">
      <c r="X256" s="72"/>
      <c r="Y256" s="72"/>
      <c r="Z256" s="72"/>
      <c r="AA256" s="72"/>
    </row>
    <row r="257" ht="15.75" customHeight="1">
      <c r="X257" s="72"/>
      <c r="Y257" s="72"/>
      <c r="Z257" s="72"/>
      <c r="AA257" s="72"/>
    </row>
    <row r="258" ht="15.75" customHeight="1">
      <c r="X258" s="72"/>
      <c r="Y258" s="72"/>
      <c r="Z258" s="72"/>
      <c r="AA258" s="72"/>
    </row>
    <row r="259" ht="15.75" customHeight="1">
      <c r="X259" s="72"/>
      <c r="Y259" s="72"/>
      <c r="Z259" s="72"/>
      <c r="AA259" s="72"/>
    </row>
    <row r="260" ht="15.75" customHeight="1">
      <c r="X260" s="72"/>
      <c r="Y260" s="72"/>
      <c r="Z260" s="72"/>
      <c r="AA260" s="72"/>
    </row>
    <row r="261" ht="15.75" customHeight="1">
      <c r="X261" s="72"/>
      <c r="Y261" s="72"/>
      <c r="Z261" s="72"/>
      <c r="AA261" s="72"/>
    </row>
    <row r="262" ht="15.75" customHeight="1">
      <c r="X262" s="72"/>
      <c r="Y262" s="72"/>
      <c r="Z262" s="72"/>
      <c r="AA262" s="72"/>
    </row>
    <row r="263" ht="15.75" customHeight="1">
      <c r="X263" s="72"/>
      <c r="Y263" s="72"/>
      <c r="Z263" s="72"/>
      <c r="AA263" s="72"/>
    </row>
    <row r="264" ht="15.75" customHeight="1">
      <c r="X264" s="72"/>
      <c r="Y264" s="72"/>
      <c r="Z264" s="72"/>
      <c r="AA264" s="72"/>
    </row>
    <row r="265" ht="15.75" customHeight="1">
      <c r="X265" s="72"/>
      <c r="Y265" s="72"/>
      <c r="Z265" s="72"/>
      <c r="AA265" s="72"/>
    </row>
    <row r="266" ht="15.75" customHeight="1">
      <c r="X266" s="72"/>
      <c r="Y266" s="72"/>
      <c r="Z266" s="72"/>
      <c r="AA266" s="72"/>
    </row>
    <row r="267" ht="15.75" customHeight="1">
      <c r="X267" s="72"/>
      <c r="Y267" s="72"/>
      <c r="Z267" s="72"/>
      <c r="AA267" s="72"/>
    </row>
    <row r="268" ht="15.75" customHeight="1">
      <c r="X268" s="72"/>
      <c r="Y268" s="72"/>
      <c r="Z268" s="72"/>
      <c r="AA268" s="72"/>
    </row>
    <row r="269" ht="15.75" customHeight="1">
      <c r="X269" s="72"/>
      <c r="Y269" s="72"/>
      <c r="Z269" s="72"/>
      <c r="AA269" s="72"/>
    </row>
    <row r="270" ht="15.75" customHeight="1">
      <c r="X270" s="72"/>
      <c r="Y270" s="72"/>
      <c r="Z270" s="72"/>
      <c r="AA270" s="72"/>
    </row>
    <row r="271" ht="15.75" customHeight="1">
      <c r="X271" s="72"/>
      <c r="Y271" s="72"/>
      <c r="Z271" s="72"/>
      <c r="AA271" s="72"/>
    </row>
    <row r="272" ht="15.75" customHeight="1">
      <c r="X272" s="72"/>
      <c r="Y272" s="72"/>
      <c r="Z272" s="72"/>
      <c r="AA272" s="72"/>
    </row>
    <row r="273" ht="15.75" customHeight="1">
      <c r="X273" s="72"/>
      <c r="Y273" s="72"/>
      <c r="Z273" s="72"/>
      <c r="AA273" s="72"/>
    </row>
    <row r="274" ht="15.75" customHeight="1">
      <c r="X274" s="72"/>
      <c r="Y274" s="72"/>
      <c r="Z274" s="72"/>
      <c r="AA274" s="72"/>
    </row>
    <row r="275" ht="15.75" customHeight="1">
      <c r="X275" s="72"/>
      <c r="Y275" s="72"/>
      <c r="Z275" s="72"/>
      <c r="AA275" s="72"/>
    </row>
    <row r="276" ht="15.75" customHeight="1">
      <c r="X276" s="72"/>
      <c r="Y276" s="72"/>
      <c r="Z276" s="72"/>
      <c r="AA276" s="72"/>
    </row>
    <row r="277" ht="15.75" customHeight="1">
      <c r="X277" s="72"/>
      <c r="Y277" s="72"/>
      <c r="Z277" s="72"/>
      <c r="AA277" s="72"/>
    </row>
    <row r="278" ht="15.75" customHeight="1">
      <c r="X278" s="72"/>
      <c r="Y278" s="72"/>
      <c r="Z278" s="72"/>
      <c r="AA278" s="72"/>
    </row>
    <row r="279" ht="15.75" customHeight="1">
      <c r="X279" s="72"/>
      <c r="Y279" s="72"/>
      <c r="Z279" s="72"/>
      <c r="AA279" s="72"/>
    </row>
    <row r="280" ht="15.75" customHeight="1">
      <c r="X280" s="72"/>
      <c r="Y280" s="72"/>
      <c r="Z280" s="72"/>
      <c r="AA280" s="72"/>
    </row>
    <row r="281" ht="15.75" customHeight="1">
      <c r="X281" s="72"/>
      <c r="Y281" s="72"/>
      <c r="Z281" s="72"/>
      <c r="AA281" s="72"/>
    </row>
    <row r="282" ht="15.75" customHeight="1">
      <c r="X282" s="72"/>
      <c r="Y282" s="72"/>
      <c r="Z282" s="72"/>
      <c r="AA282" s="72"/>
    </row>
    <row r="283" ht="15.75" customHeight="1">
      <c r="X283" s="72"/>
      <c r="Y283" s="72"/>
      <c r="Z283" s="72"/>
      <c r="AA283" s="72"/>
    </row>
    <row r="284" ht="15.75" customHeight="1">
      <c r="X284" s="72"/>
      <c r="Y284" s="72"/>
      <c r="Z284" s="72"/>
      <c r="AA284" s="72"/>
    </row>
    <row r="285" ht="15.75" customHeight="1">
      <c r="X285" s="72"/>
      <c r="Y285" s="72"/>
      <c r="Z285" s="72"/>
      <c r="AA285" s="72"/>
    </row>
    <row r="286" ht="15.75" customHeight="1">
      <c r="X286" s="72"/>
      <c r="Y286" s="72"/>
      <c r="Z286" s="72"/>
      <c r="AA286" s="72"/>
    </row>
    <row r="287" ht="15.75" customHeight="1">
      <c r="X287" s="72"/>
      <c r="Y287" s="72"/>
      <c r="Z287" s="72"/>
      <c r="AA287" s="72"/>
    </row>
    <row r="288" ht="15.75" customHeight="1">
      <c r="X288" s="72"/>
      <c r="Y288" s="72"/>
      <c r="Z288" s="72"/>
      <c r="AA288" s="72"/>
    </row>
    <row r="289" ht="15.75" customHeight="1">
      <c r="X289" s="72"/>
      <c r="Y289" s="72"/>
      <c r="Z289" s="72"/>
      <c r="AA289" s="72"/>
    </row>
    <row r="290" ht="15.75" customHeight="1">
      <c r="X290" s="72"/>
      <c r="Y290" s="72"/>
      <c r="Z290" s="72"/>
      <c r="AA290" s="72"/>
    </row>
    <row r="291" ht="15.75" customHeight="1">
      <c r="X291" s="72"/>
      <c r="Y291" s="72"/>
      <c r="Z291" s="72"/>
      <c r="AA291" s="72"/>
    </row>
    <row r="292" ht="15.75" customHeight="1">
      <c r="X292" s="72"/>
      <c r="Y292" s="72"/>
      <c r="Z292" s="72"/>
      <c r="AA292" s="72"/>
    </row>
    <row r="293" ht="15.75" customHeight="1">
      <c r="X293" s="72"/>
      <c r="Y293" s="72"/>
      <c r="Z293" s="72"/>
      <c r="AA293" s="72"/>
    </row>
    <row r="294" ht="15.75" customHeight="1">
      <c r="X294" s="72"/>
      <c r="Y294" s="72"/>
      <c r="Z294" s="72"/>
      <c r="AA294" s="72"/>
    </row>
    <row r="295" ht="15.75" customHeight="1">
      <c r="X295" s="72"/>
      <c r="Y295" s="72"/>
      <c r="Z295" s="72"/>
      <c r="AA295" s="72"/>
    </row>
    <row r="296" ht="15.75" customHeight="1">
      <c r="X296" s="72"/>
      <c r="Y296" s="72"/>
      <c r="Z296" s="72"/>
      <c r="AA296" s="72"/>
    </row>
    <row r="297" ht="15.75" customHeight="1">
      <c r="X297" s="72"/>
      <c r="Y297" s="72"/>
      <c r="Z297" s="72"/>
      <c r="AA297" s="72"/>
    </row>
    <row r="298" ht="15.75" customHeight="1">
      <c r="X298" s="72"/>
      <c r="Y298" s="72"/>
      <c r="Z298" s="72"/>
      <c r="AA298" s="72"/>
    </row>
    <row r="299" ht="15.75" customHeight="1">
      <c r="X299" s="72"/>
      <c r="Y299" s="72"/>
      <c r="Z299" s="72"/>
      <c r="AA299" s="72"/>
    </row>
    <row r="300" ht="15.75" customHeight="1">
      <c r="X300" s="72"/>
      <c r="Y300" s="72"/>
      <c r="Z300" s="72"/>
      <c r="AA300" s="72"/>
    </row>
    <row r="301" ht="15.75" customHeight="1">
      <c r="X301" s="72"/>
      <c r="Y301" s="72"/>
      <c r="Z301" s="72"/>
      <c r="AA301" s="72"/>
    </row>
    <row r="302" ht="15.75" customHeight="1">
      <c r="X302" s="72"/>
      <c r="Y302" s="72"/>
      <c r="Z302" s="72"/>
      <c r="AA302" s="72"/>
    </row>
    <row r="303" ht="15.75" customHeight="1">
      <c r="X303" s="72"/>
      <c r="Y303" s="72"/>
      <c r="Z303" s="72"/>
      <c r="AA303" s="72"/>
    </row>
    <row r="304" ht="15.75" customHeight="1">
      <c r="X304" s="72"/>
      <c r="Y304" s="72"/>
      <c r="Z304" s="72"/>
      <c r="AA304" s="72"/>
    </row>
    <row r="305" ht="15.75" customHeight="1">
      <c r="X305" s="72"/>
      <c r="Y305" s="72"/>
      <c r="Z305" s="72"/>
      <c r="AA305" s="72"/>
    </row>
    <row r="306" ht="15.75" customHeight="1">
      <c r="X306" s="72"/>
      <c r="Y306" s="72"/>
      <c r="Z306" s="72"/>
      <c r="AA306" s="72"/>
    </row>
    <row r="307" ht="15.75" customHeight="1">
      <c r="X307" s="72"/>
      <c r="Y307" s="72"/>
      <c r="Z307" s="72"/>
      <c r="AA307" s="72"/>
    </row>
    <row r="308" ht="15.75" customHeight="1">
      <c r="X308" s="72"/>
      <c r="Y308" s="72"/>
      <c r="Z308" s="72"/>
      <c r="AA308" s="72"/>
    </row>
    <row r="309" ht="15.75" customHeight="1">
      <c r="X309" s="72"/>
      <c r="Y309" s="72"/>
      <c r="Z309" s="72"/>
      <c r="AA309" s="72"/>
    </row>
    <row r="310" ht="15.75" customHeight="1">
      <c r="X310" s="72"/>
      <c r="Y310" s="72"/>
      <c r="Z310" s="72"/>
      <c r="AA310" s="72"/>
    </row>
    <row r="311" ht="15.75" customHeight="1">
      <c r="X311" s="72"/>
      <c r="Y311" s="72"/>
      <c r="Z311" s="72"/>
      <c r="AA311" s="72"/>
    </row>
    <row r="312" ht="15.75" customHeight="1">
      <c r="X312" s="72"/>
      <c r="Y312" s="72"/>
      <c r="Z312" s="72"/>
      <c r="AA312" s="72"/>
    </row>
    <row r="313" ht="15.75" customHeight="1">
      <c r="X313" s="72"/>
      <c r="Y313" s="72"/>
      <c r="Z313" s="72"/>
      <c r="AA313" s="72"/>
    </row>
    <row r="314" ht="15.75" customHeight="1">
      <c r="X314" s="72"/>
      <c r="Y314" s="72"/>
      <c r="Z314" s="72"/>
      <c r="AA314" s="72"/>
    </row>
    <row r="315" ht="15.75" customHeight="1">
      <c r="X315" s="72"/>
      <c r="Y315" s="72"/>
      <c r="Z315" s="72"/>
      <c r="AA315" s="72"/>
    </row>
    <row r="316" ht="15.75" customHeight="1">
      <c r="X316" s="72"/>
      <c r="Y316" s="72"/>
      <c r="Z316" s="72"/>
      <c r="AA316" s="72"/>
    </row>
    <row r="317" ht="15.75" customHeight="1">
      <c r="X317" s="72"/>
      <c r="Y317" s="72"/>
      <c r="Z317" s="72"/>
      <c r="AA317" s="72"/>
    </row>
    <row r="318" ht="15.75" customHeight="1">
      <c r="X318" s="72"/>
      <c r="Y318" s="72"/>
      <c r="Z318" s="72"/>
      <c r="AA318" s="72"/>
    </row>
    <row r="319" ht="15.75" customHeight="1">
      <c r="X319" s="72"/>
      <c r="Y319" s="72"/>
      <c r="Z319" s="72"/>
      <c r="AA319" s="72"/>
    </row>
    <row r="320" ht="15.75" customHeight="1">
      <c r="X320" s="72"/>
      <c r="Y320" s="72"/>
      <c r="Z320" s="72"/>
      <c r="AA320" s="72"/>
    </row>
    <row r="321" ht="15.75" customHeight="1">
      <c r="X321" s="72"/>
      <c r="Y321" s="72"/>
      <c r="Z321" s="72"/>
      <c r="AA321" s="72"/>
    </row>
    <row r="322" ht="15.75" customHeight="1">
      <c r="X322" s="72"/>
      <c r="Y322" s="72"/>
      <c r="Z322" s="72"/>
      <c r="AA322" s="72"/>
    </row>
    <row r="323" ht="15.75" customHeight="1">
      <c r="X323" s="72"/>
      <c r="Y323" s="72"/>
      <c r="Z323" s="72"/>
      <c r="AA323" s="72"/>
    </row>
    <row r="324" ht="15.75" customHeight="1">
      <c r="X324" s="72"/>
      <c r="Y324" s="72"/>
      <c r="Z324" s="72"/>
      <c r="AA324" s="72"/>
    </row>
    <row r="325" ht="15.75" customHeight="1">
      <c r="X325" s="72"/>
      <c r="Y325" s="72"/>
      <c r="Z325" s="72"/>
      <c r="AA325" s="72"/>
    </row>
    <row r="326" ht="15.75" customHeight="1">
      <c r="X326" s="72"/>
      <c r="Y326" s="72"/>
      <c r="Z326" s="72"/>
      <c r="AA326" s="72"/>
    </row>
    <row r="327" ht="15.75" customHeight="1">
      <c r="X327" s="72"/>
      <c r="Y327" s="72"/>
      <c r="Z327" s="72"/>
      <c r="AA327" s="72"/>
    </row>
    <row r="328" ht="15.75" customHeight="1">
      <c r="X328" s="72"/>
      <c r="Y328" s="72"/>
      <c r="Z328" s="72"/>
      <c r="AA328" s="72"/>
    </row>
    <row r="329" ht="15.75" customHeight="1">
      <c r="X329" s="72"/>
      <c r="Y329" s="72"/>
      <c r="Z329" s="72"/>
      <c r="AA329" s="72"/>
    </row>
    <row r="330" ht="15.75" customHeight="1">
      <c r="X330" s="72"/>
      <c r="Y330" s="72"/>
      <c r="Z330" s="72"/>
      <c r="AA330" s="72"/>
    </row>
    <row r="331" ht="15.75" customHeight="1">
      <c r="X331" s="72"/>
      <c r="Y331" s="72"/>
      <c r="Z331" s="72"/>
      <c r="AA331" s="72"/>
    </row>
    <row r="332" ht="15.75" customHeight="1">
      <c r="X332" s="72"/>
      <c r="Y332" s="72"/>
      <c r="Z332" s="72"/>
      <c r="AA332" s="72"/>
    </row>
    <row r="333" ht="15.75" customHeight="1">
      <c r="X333" s="72"/>
      <c r="Y333" s="72"/>
      <c r="Z333" s="72"/>
      <c r="AA333" s="72"/>
    </row>
    <row r="334" ht="15.75" customHeight="1">
      <c r="X334" s="72"/>
      <c r="Y334" s="72"/>
      <c r="Z334" s="72"/>
      <c r="AA334" s="72"/>
    </row>
    <row r="335" ht="15.75" customHeight="1">
      <c r="X335" s="72"/>
      <c r="Y335" s="72"/>
      <c r="Z335" s="72"/>
      <c r="AA335" s="72"/>
    </row>
    <row r="336" ht="15.75" customHeight="1">
      <c r="X336" s="72"/>
      <c r="Y336" s="72"/>
      <c r="Z336" s="72"/>
      <c r="AA336" s="72"/>
    </row>
    <row r="337" ht="15.75" customHeight="1">
      <c r="X337" s="72"/>
      <c r="Y337" s="72"/>
      <c r="Z337" s="72"/>
      <c r="AA337" s="72"/>
    </row>
    <row r="338" ht="15.75" customHeight="1">
      <c r="X338" s="72"/>
      <c r="Y338" s="72"/>
      <c r="Z338" s="72"/>
      <c r="AA338" s="72"/>
    </row>
    <row r="339" ht="15.75" customHeight="1">
      <c r="X339" s="72"/>
      <c r="Y339" s="72"/>
      <c r="Z339" s="72"/>
      <c r="AA339" s="72"/>
    </row>
    <row r="340" ht="15.75" customHeight="1">
      <c r="X340" s="72"/>
      <c r="Y340" s="72"/>
      <c r="Z340" s="72"/>
      <c r="AA340" s="72"/>
    </row>
    <row r="341" ht="15.75" customHeight="1">
      <c r="X341" s="72"/>
      <c r="Y341" s="72"/>
      <c r="Z341" s="72"/>
      <c r="AA341" s="72"/>
    </row>
    <row r="342" ht="15.75" customHeight="1">
      <c r="X342" s="72"/>
      <c r="Y342" s="72"/>
      <c r="Z342" s="72"/>
      <c r="AA342" s="72"/>
    </row>
    <row r="343" ht="15.75" customHeight="1">
      <c r="X343" s="72"/>
      <c r="Y343" s="72"/>
      <c r="Z343" s="72"/>
      <c r="AA343" s="72"/>
    </row>
    <row r="344" ht="15.75" customHeight="1">
      <c r="X344" s="72"/>
      <c r="Y344" s="72"/>
      <c r="Z344" s="72"/>
      <c r="AA344" s="72"/>
    </row>
    <row r="345" ht="15.75" customHeight="1">
      <c r="X345" s="72"/>
      <c r="Y345" s="72"/>
      <c r="Z345" s="72"/>
      <c r="AA345" s="72"/>
    </row>
    <row r="346" ht="15.75" customHeight="1">
      <c r="X346" s="72"/>
      <c r="Y346" s="72"/>
      <c r="Z346" s="72"/>
      <c r="AA346" s="72"/>
    </row>
    <row r="347" ht="15.75" customHeight="1">
      <c r="X347" s="72"/>
      <c r="Y347" s="72"/>
      <c r="Z347" s="72"/>
      <c r="AA347" s="72"/>
    </row>
    <row r="348" ht="15.75" customHeight="1">
      <c r="X348" s="72"/>
      <c r="Y348" s="72"/>
      <c r="Z348" s="72"/>
      <c r="AA348" s="72"/>
    </row>
    <row r="349" ht="15.75" customHeight="1">
      <c r="X349" s="72"/>
      <c r="Y349" s="72"/>
      <c r="Z349" s="72"/>
      <c r="AA349" s="72"/>
    </row>
    <row r="350" ht="15.75" customHeight="1">
      <c r="X350" s="72"/>
      <c r="Y350" s="72"/>
      <c r="Z350" s="72"/>
      <c r="AA350" s="72"/>
    </row>
    <row r="351" ht="15.75" customHeight="1">
      <c r="X351" s="72"/>
      <c r="Y351" s="72"/>
      <c r="Z351" s="72"/>
      <c r="AA351" s="72"/>
    </row>
    <row r="352" ht="15.75" customHeight="1">
      <c r="X352" s="72"/>
      <c r="Y352" s="72"/>
      <c r="Z352" s="72"/>
      <c r="AA352" s="72"/>
    </row>
    <row r="353" ht="15.75" customHeight="1">
      <c r="X353" s="72"/>
      <c r="Y353" s="72"/>
      <c r="Z353" s="72"/>
      <c r="AA353" s="72"/>
    </row>
    <row r="354" ht="15.75" customHeight="1">
      <c r="X354" s="72"/>
      <c r="Y354" s="72"/>
      <c r="Z354" s="72"/>
      <c r="AA354" s="72"/>
    </row>
    <row r="355" ht="15.75" customHeight="1">
      <c r="X355" s="72"/>
      <c r="Y355" s="72"/>
      <c r="Z355" s="72"/>
      <c r="AA355" s="72"/>
    </row>
    <row r="356" ht="15.75" customHeight="1">
      <c r="X356" s="72"/>
      <c r="Y356" s="72"/>
      <c r="Z356" s="72"/>
      <c r="AA356" s="72"/>
    </row>
    <row r="357" ht="15.75" customHeight="1">
      <c r="X357" s="72"/>
      <c r="Y357" s="72"/>
      <c r="Z357" s="72"/>
      <c r="AA357" s="72"/>
    </row>
    <row r="358" ht="15.75" customHeight="1">
      <c r="X358" s="72"/>
      <c r="Y358" s="72"/>
      <c r="Z358" s="72"/>
      <c r="AA358" s="72"/>
    </row>
    <row r="359" ht="15.75" customHeight="1">
      <c r="X359" s="72"/>
      <c r="Y359" s="72"/>
      <c r="Z359" s="72"/>
      <c r="AA359" s="72"/>
    </row>
    <row r="360" ht="15.75" customHeight="1">
      <c r="X360" s="72"/>
      <c r="Y360" s="72"/>
      <c r="Z360" s="72"/>
      <c r="AA360" s="72"/>
    </row>
    <row r="361" ht="15.75" customHeight="1">
      <c r="X361" s="72"/>
      <c r="Y361" s="72"/>
      <c r="Z361" s="72"/>
      <c r="AA361" s="72"/>
    </row>
    <row r="362" ht="15.75" customHeight="1">
      <c r="X362" s="72"/>
      <c r="Y362" s="72"/>
      <c r="Z362" s="72"/>
      <c r="AA362" s="72"/>
    </row>
    <row r="363" ht="15.75" customHeight="1">
      <c r="X363" s="72"/>
      <c r="Y363" s="72"/>
      <c r="Z363" s="72"/>
      <c r="AA363" s="72"/>
    </row>
    <row r="364" ht="15.75" customHeight="1">
      <c r="X364" s="72"/>
      <c r="Y364" s="72"/>
      <c r="Z364" s="72"/>
      <c r="AA364" s="72"/>
    </row>
    <row r="365" ht="15.75" customHeight="1">
      <c r="X365" s="72"/>
      <c r="Y365" s="72"/>
      <c r="Z365" s="72"/>
      <c r="AA365" s="72"/>
    </row>
    <row r="366" ht="15.75" customHeight="1">
      <c r="X366" s="72"/>
      <c r="Y366" s="72"/>
      <c r="Z366" s="72"/>
      <c r="AA366" s="72"/>
    </row>
    <row r="367" ht="15.75" customHeight="1">
      <c r="X367" s="72"/>
      <c r="Y367" s="72"/>
      <c r="Z367" s="72"/>
      <c r="AA367" s="72"/>
    </row>
    <row r="368" ht="15.75" customHeight="1">
      <c r="X368" s="72"/>
      <c r="Y368" s="72"/>
      <c r="Z368" s="72"/>
      <c r="AA368" s="72"/>
    </row>
    <row r="369" ht="15.75" customHeight="1">
      <c r="X369" s="72"/>
      <c r="Y369" s="72"/>
      <c r="Z369" s="72"/>
      <c r="AA369" s="72"/>
    </row>
    <row r="370" ht="15.75" customHeight="1">
      <c r="X370" s="72"/>
      <c r="Y370" s="72"/>
      <c r="Z370" s="72"/>
      <c r="AA370" s="72"/>
    </row>
    <row r="371" ht="15.75" customHeight="1">
      <c r="X371" s="72"/>
      <c r="Y371" s="72"/>
      <c r="Z371" s="72"/>
      <c r="AA371" s="72"/>
    </row>
    <row r="372" ht="15.75" customHeight="1">
      <c r="X372" s="72"/>
      <c r="Y372" s="72"/>
      <c r="Z372" s="72"/>
      <c r="AA372" s="72"/>
    </row>
    <row r="373" ht="15.75" customHeight="1">
      <c r="X373" s="72"/>
      <c r="Y373" s="72"/>
      <c r="Z373" s="72"/>
      <c r="AA373" s="72"/>
    </row>
    <row r="374" ht="15.75" customHeight="1">
      <c r="X374" s="72"/>
      <c r="Y374" s="72"/>
      <c r="Z374" s="72"/>
      <c r="AA374" s="72"/>
    </row>
    <row r="375" ht="15.75" customHeight="1">
      <c r="X375" s="72"/>
      <c r="Y375" s="72"/>
      <c r="Z375" s="72"/>
      <c r="AA375" s="72"/>
    </row>
    <row r="376" ht="15.75" customHeight="1">
      <c r="X376" s="72"/>
      <c r="Y376" s="72"/>
      <c r="Z376" s="72"/>
      <c r="AA376" s="72"/>
    </row>
    <row r="377" ht="15.75" customHeight="1">
      <c r="X377" s="72"/>
      <c r="Y377" s="72"/>
      <c r="Z377" s="72"/>
      <c r="AA377" s="72"/>
    </row>
    <row r="378" ht="15.75" customHeight="1">
      <c r="X378" s="72"/>
      <c r="Y378" s="72"/>
      <c r="Z378" s="72"/>
      <c r="AA378" s="72"/>
    </row>
    <row r="379" ht="15.75" customHeight="1">
      <c r="X379" s="72"/>
      <c r="Y379" s="72"/>
      <c r="Z379" s="72"/>
      <c r="AA379" s="72"/>
    </row>
    <row r="380" ht="15.75" customHeight="1">
      <c r="X380" s="72"/>
      <c r="Y380" s="72"/>
      <c r="Z380" s="72"/>
      <c r="AA380" s="72"/>
    </row>
    <row r="381" ht="15.75" customHeight="1">
      <c r="X381" s="72"/>
      <c r="Y381" s="72"/>
      <c r="Z381" s="72"/>
      <c r="AA381" s="72"/>
    </row>
    <row r="382" ht="15.75" customHeight="1">
      <c r="X382" s="72"/>
      <c r="Y382" s="72"/>
      <c r="Z382" s="72"/>
      <c r="AA382" s="72"/>
    </row>
    <row r="383" ht="15.75" customHeight="1">
      <c r="X383" s="72"/>
      <c r="Y383" s="72"/>
      <c r="Z383" s="72"/>
      <c r="AA383" s="72"/>
    </row>
    <row r="384" ht="15.75" customHeight="1">
      <c r="X384" s="72"/>
      <c r="Y384" s="72"/>
      <c r="Z384" s="72"/>
      <c r="AA384" s="72"/>
    </row>
    <row r="385" ht="15.75" customHeight="1">
      <c r="X385" s="72"/>
      <c r="Y385" s="72"/>
      <c r="Z385" s="72"/>
      <c r="AA385" s="72"/>
    </row>
    <row r="386" ht="15.75" customHeight="1">
      <c r="X386" s="72"/>
      <c r="Y386" s="72"/>
      <c r="Z386" s="72"/>
      <c r="AA386" s="72"/>
    </row>
    <row r="387" ht="15.75" customHeight="1">
      <c r="X387" s="72"/>
      <c r="Y387" s="72"/>
      <c r="Z387" s="72"/>
      <c r="AA387" s="72"/>
    </row>
    <row r="388" ht="15.75" customHeight="1">
      <c r="X388" s="72"/>
      <c r="Y388" s="72"/>
      <c r="Z388" s="72"/>
      <c r="AA388" s="72"/>
    </row>
    <row r="389" ht="15.75" customHeight="1">
      <c r="X389" s="72"/>
      <c r="Y389" s="72"/>
      <c r="Z389" s="72"/>
      <c r="AA389" s="72"/>
    </row>
    <row r="390" ht="15.75" customHeight="1">
      <c r="X390" s="72"/>
      <c r="Y390" s="72"/>
      <c r="Z390" s="72"/>
      <c r="AA390" s="72"/>
    </row>
    <row r="391" ht="15.75" customHeight="1">
      <c r="X391" s="72"/>
      <c r="Y391" s="72"/>
      <c r="Z391" s="72"/>
      <c r="AA391" s="72"/>
    </row>
    <row r="392" ht="15.75" customHeight="1">
      <c r="X392" s="72"/>
      <c r="Y392" s="72"/>
      <c r="Z392" s="72"/>
      <c r="AA392" s="72"/>
    </row>
    <row r="393" ht="15.75" customHeight="1">
      <c r="X393" s="72"/>
      <c r="Y393" s="72"/>
      <c r="Z393" s="72"/>
      <c r="AA393" s="72"/>
    </row>
    <row r="394" ht="15.75" customHeight="1">
      <c r="X394" s="72"/>
      <c r="Y394" s="72"/>
      <c r="Z394" s="72"/>
      <c r="AA394" s="72"/>
    </row>
    <row r="395" ht="15.75" customHeight="1">
      <c r="X395" s="72"/>
      <c r="Y395" s="72"/>
      <c r="Z395" s="72"/>
      <c r="AA395" s="72"/>
    </row>
    <row r="396" ht="15.75" customHeight="1">
      <c r="X396" s="72"/>
      <c r="Y396" s="72"/>
      <c r="Z396" s="72"/>
      <c r="AA396" s="72"/>
    </row>
    <row r="397" ht="15.75" customHeight="1">
      <c r="X397" s="72"/>
      <c r="Y397" s="72"/>
      <c r="Z397" s="72"/>
      <c r="AA397" s="72"/>
    </row>
    <row r="398" ht="15.75" customHeight="1">
      <c r="X398" s="72"/>
      <c r="Y398" s="72"/>
      <c r="Z398" s="72"/>
      <c r="AA398" s="72"/>
    </row>
    <row r="399" ht="15.75" customHeight="1">
      <c r="X399" s="72"/>
      <c r="Y399" s="72"/>
      <c r="Z399" s="72"/>
      <c r="AA399" s="72"/>
    </row>
    <row r="400" ht="15.75" customHeight="1">
      <c r="X400" s="72"/>
      <c r="Y400" s="72"/>
      <c r="Z400" s="72"/>
      <c r="AA400" s="72"/>
    </row>
    <row r="401" ht="15.75" customHeight="1">
      <c r="X401" s="72"/>
      <c r="Y401" s="72"/>
      <c r="Z401" s="72"/>
      <c r="AA401" s="72"/>
    </row>
    <row r="402" ht="15.75" customHeight="1">
      <c r="X402" s="72"/>
      <c r="Y402" s="72"/>
      <c r="Z402" s="72"/>
      <c r="AA402" s="72"/>
    </row>
    <row r="403" ht="15.75" customHeight="1">
      <c r="X403" s="72"/>
      <c r="Y403" s="72"/>
      <c r="Z403" s="72"/>
      <c r="AA403" s="72"/>
    </row>
    <row r="404" ht="15.75" customHeight="1">
      <c r="X404" s="72"/>
      <c r="Y404" s="72"/>
      <c r="Z404" s="72"/>
      <c r="AA404" s="72"/>
    </row>
    <row r="405" ht="15.75" customHeight="1">
      <c r="X405" s="72"/>
      <c r="Y405" s="72"/>
      <c r="Z405" s="72"/>
      <c r="AA405" s="72"/>
    </row>
    <row r="406" ht="15.75" customHeight="1">
      <c r="X406" s="72"/>
      <c r="Y406" s="72"/>
      <c r="Z406" s="72"/>
      <c r="AA406" s="72"/>
    </row>
    <row r="407" ht="15.75" customHeight="1">
      <c r="X407" s="72"/>
      <c r="Y407" s="72"/>
      <c r="Z407" s="72"/>
      <c r="AA407" s="72"/>
    </row>
    <row r="408" ht="15.75" customHeight="1">
      <c r="X408" s="72"/>
      <c r="Y408" s="72"/>
      <c r="Z408" s="72"/>
      <c r="AA408" s="72"/>
    </row>
    <row r="409" ht="15.75" customHeight="1">
      <c r="X409" s="72"/>
      <c r="Y409" s="72"/>
      <c r="Z409" s="72"/>
      <c r="AA409" s="72"/>
    </row>
    <row r="410" ht="15.75" customHeight="1">
      <c r="X410" s="72"/>
      <c r="Y410" s="72"/>
      <c r="Z410" s="72"/>
      <c r="AA410" s="72"/>
    </row>
    <row r="411" ht="15.75" customHeight="1">
      <c r="X411" s="72"/>
      <c r="Y411" s="72"/>
      <c r="Z411" s="72"/>
      <c r="AA411" s="72"/>
    </row>
    <row r="412" ht="15.75" customHeight="1">
      <c r="X412" s="72"/>
      <c r="Y412" s="72"/>
      <c r="Z412" s="72"/>
      <c r="AA412" s="72"/>
    </row>
    <row r="413" ht="15.75" customHeight="1">
      <c r="X413" s="72"/>
      <c r="Y413" s="72"/>
      <c r="Z413" s="72"/>
      <c r="AA413" s="72"/>
    </row>
    <row r="414" ht="15.75" customHeight="1">
      <c r="X414" s="72"/>
      <c r="Y414" s="72"/>
      <c r="Z414" s="72"/>
      <c r="AA414" s="72"/>
    </row>
    <row r="415" ht="15.75" customHeight="1">
      <c r="X415" s="72"/>
      <c r="Y415" s="72"/>
      <c r="Z415" s="72"/>
      <c r="AA415" s="72"/>
    </row>
    <row r="416" ht="15.75" customHeight="1">
      <c r="X416" s="72"/>
      <c r="Y416" s="72"/>
      <c r="Z416" s="72"/>
      <c r="AA416" s="72"/>
    </row>
    <row r="417" ht="15.75" customHeight="1">
      <c r="X417" s="72"/>
      <c r="Y417" s="72"/>
      <c r="Z417" s="72"/>
      <c r="AA417" s="72"/>
    </row>
    <row r="418" ht="15.75" customHeight="1">
      <c r="X418" s="72"/>
      <c r="Y418" s="72"/>
      <c r="Z418" s="72"/>
      <c r="AA418" s="72"/>
    </row>
    <row r="419" ht="15.75" customHeight="1">
      <c r="X419" s="72"/>
      <c r="Y419" s="72"/>
      <c r="Z419" s="72"/>
      <c r="AA419" s="72"/>
    </row>
    <row r="420" ht="15.75" customHeight="1">
      <c r="X420" s="72"/>
      <c r="Y420" s="72"/>
      <c r="Z420" s="72"/>
      <c r="AA420" s="72"/>
    </row>
    <row r="421" ht="15.75" customHeight="1">
      <c r="X421" s="72"/>
      <c r="Y421" s="72"/>
      <c r="Z421" s="72"/>
      <c r="AA421" s="72"/>
    </row>
    <row r="422" ht="15.75" customHeight="1">
      <c r="X422" s="72"/>
      <c r="Y422" s="72"/>
      <c r="Z422" s="72"/>
      <c r="AA422" s="72"/>
    </row>
    <row r="423" ht="15.75" customHeight="1">
      <c r="X423" s="72"/>
      <c r="Y423" s="72"/>
      <c r="Z423" s="72"/>
      <c r="AA423" s="72"/>
    </row>
    <row r="424" ht="15.75" customHeight="1">
      <c r="X424" s="72"/>
      <c r="Y424" s="72"/>
      <c r="Z424" s="72"/>
      <c r="AA424" s="72"/>
    </row>
    <row r="425" ht="15.75" customHeight="1">
      <c r="X425" s="72"/>
      <c r="Y425" s="72"/>
      <c r="Z425" s="72"/>
      <c r="AA425" s="72"/>
    </row>
    <row r="426" ht="15.75" customHeight="1">
      <c r="X426" s="72"/>
      <c r="Y426" s="72"/>
      <c r="Z426" s="72"/>
      <c r="AA426" s="72"/>
    </row>
    <row r="427" ht="15.75" customHeight="1">
      <c r="X427" s="72"/>
      <c r="Y427" s="72"/>
      <c r="Z427" s="72"/>
      <c r="AA427" s="72"/>
    </row>
    <row r="428" ht="15.75" customHeight="1">
      <c r="X428" s="72"/>
      <c r="Y428" s="72"/>
      <c r="Z428" s="72"/>
      <c r="AA428" s="72"/>
    </row>
    <row r="429" ht="15.75" customHeight="1">
      <c r="X429" s="72"/>
      <c r="Y429" s="72"/>
      <c r="Z429" s="72"/>
      <c r="AA429" s="72"/>
    </row>
    <row r="430" ht="15.75" customHeight="1">
      <c r="X430" s="72"/>
      <c r="Y430" s="72"/>
      <c r="Z430" s="72"/>
      <c r="AA430" s="72"/>
    </row>
    <row r="431" ht="15.75" customHeight="1">
      <c r="X431" s="72"/>
      <c r="Y431" s="72"/>
      <c r="Z431" s="72"/>
      <c r="AA431" s="72"/>
    </row>
    <row r="432" ht="15.75" customHeight="1">
      <c r="X432" s="72"/>
      <c r="Y432" s="72"/>
      <c r="Z432" s="72"/>
      <c r="AA432" s="72"/>
    </row>
    <row r="433" ht="15.75" customHeight="1">
      <c r="X433" s="72"/>
      <c r="Y433" s="72"/>
      <c r="Z433" s="72"/>
      <c r="AA433" s="72"/>
    </row>
    <row r="434" ht="15.75" customHeight="1">
      <c r="X434" s="72"/>
      <c r="Y434" s="72"/>
      <c r="Z434" s="72"/>
      <c r="AA434" s="72"/>
    </row>
    <row r="435" ht="15.75" customHeight="1">
      <c r="X435" s="72"/>
      <c r="Y435" s="72"/>
      <c r="Z435" s="72"/>
      <c r="AA435" s="72"/>
    </row>
    <row r="436" ht="15.75" customHeight="1">
      <c r="X436" s="72"/>
      <c r="Y436" s="72"/>
      <c r="Z436" s="72"/>
      <c r="AA436" s="72"/>
    </row>
    <row r="437" ht="15.75" customHeight="1">
      <c r="X437" s="72"/>
      <c r="Y437" s="72"/>
      <c r="Z437" s="72"/>
      <c r="AA437" s="72"/>
    </row>
    <row r="438" ht="15.75" customHeight="1">
      <c r="X438" s="72"/>
      <c r="Y438" s="72"/>
      <c r="Z438" s="72"/>
      <c r="AA438" s="72"/>
    </row>
    <row r="439" ht="15.75" customHeight="1">
      <c r="X439" s="72"/>
      <c r="Y439" s="72"/>
      <c r="Z439" s="72"/>
      <c r="AA439" s="72"/>
    </row>
    <row r="440" ht="15.75" customHeight="1">
      <c r="X440" s="72"/>
      <c r="Y440" s="72"/>
      <c r="Z440" s="72"/>
      <c r="AA440" s="72"/>
    </row>
    <row r="441" ht="15.75" customHeight="1">
      <c r="X441" s="72"/>
      <c r="Y441" s="72"/>
      <c r="Z441" s="72"/>
      <c r="AA441" s="72"/>
    </row>
    <row r="442" ht="15.75" customHeight="1">
      <c r="X442" s="72"/>
      <c r="Y442" s="72"/>
      <c r="Z442" s="72"/>
      <c r="AA442" s="72"/>
    </row>
    <row r="443" ht="15.75" customHeight="1">
      <c r="X443" s="72"/>
      <c r="Y443" s="72"/>
      <c r="Z443" s="72"/>
      <c r="AA443" s="72"/>
    </row>
    <row r="444" ht="15.75" customHeight="1">
      <c r="X444" s="72"/>
      <c r="Y444" s="72"/>
      <c r="Z444" s="72"/>
      <c r="AA444" s="72"/>
    </row>
    <row r="445" ht="15.75" customHeight="1">
      <c r="X445" s="72"/>
      <c r="Y445" s="72"/>
      <c r="Z445" s="72"/>
      <c r="AA445" s="72"/>
    </row>
    <row r="446" ht="15.75" customHeight="1">
      <c r="X446" s="72"/>
      <c r="Y446" s="72"/>
      <c r="Z446" s="72"/>
      <c r="AA446" s="72"/>
    </row>
    <row r="447" ht="15.75" customHeight="1">
      <c r="X447" s="72"/>
      <c r="Y447" s="72"/>
      <c r="Z447" s="72"/>
      <c r="AA447" s="72"/>
    </row>
    <row r="448" ht="15.75" customHeight="1">
      <c r="X448" s="72"/>
      <c r="Y448" s="72"/>
      <c r="Z448" s="72"/>
      <c r="AA448" s="72"/>
    </row>
    <row r="449" ht="15.75" customHeight="1">
      <c r="X449" s="72"/>
      <c r="Y449" s="72"/>
      <c r="Z449" s="72"/>
      <c r="AA449" s="72"/>
    </row>
    <row r="450" ht="15.75" customHeight="1">
      <c r="X450" s="72"/>
      <c r="Y450" s="72"/>
      <c r="Z450" s="72"/>
      <c r="AA450" s="72"/>
    </row>
    <row r="451" ht="15.75" customHeight="1">
      <c r="X451" s="72"/>
      <c r="Y451" s="72"/>
      <c r="Z451" s="72"/>
      <c r="AA451" s="72"/>
    </row>
    <row r="452" ht="15.75" customHeight="1">
      <c r="X452" s="72"/>
      <c r="Y452" s="72"/>
      <c r="Z452" s="72"/>
      <c r="AA452" s="72"/>
    </row>
    <row r="453" ht="15.75" customHeight="1">
      <c r="X453" s="72"/>
      <c r="Y453" s="72"/>
      <c r="Z453" s="72"/>
      <c r="AA453" s="72"/>
    </row>
    <row r="454" ht="15.75" customHeight="1">
      <c r="X454" s="72"/>
      <c r="Y454" s="72"/>
      <c r="Z454" s="72"/>
      <c r="AA454" s="72"/>
    </row>
    <row r="455" ht="15.75" customHeight="1">
      <c r="X455" s="72"/>
      <c r="Y455" s="72"/>
      <c r="Z455" s="72"/>
      <c r="AA455" s="72"/>
    </row>
    <row r="456" ht="15.75" customHeight="1">
      <c r="X456" s="72"/>
      <c r="Y456" s="72"/>
      <c r="Z456" s="72"/>
      <c r="AA456" s="72"/>
    </row>
    <row r="457" ht="15.75" customHeight="1">
      <c r="X457" s="72"/>
      <c r="Y457" s="72"/>
      <c r="Z457" s="72"/>
      <c r="AA457" s="72"/>
    </row>
    <row r="458" ht="15.75" customHeight="1">
      <c r="X458" s="72"/>
      <c r="Y458" s="72"/>
      <c r="Z458" s="72"/>
      <c r="AA458" s="72"/>
    </row>
    <row r="459" ht="15.75" customHeight="1">
      <c r="X459" s="72"/>
      <c r="Y459" s="72"/>
      <c r="Z459" s="72"/>
      <c r="AA459" s="72"/>
    </row>
    <row r="460" ht="15.75" customHeight="1">
      <c r="X460" s="72"/>
      <c r="Y460" s="72"/>
      <c r="Z460" s="72"/>
      <c r="AA460" s="72"/>
    </row>
    <row r="461" ht="15.75" customHeight="1">
      <c r="X461" s="72"/>
      <c r="Y461" s="72"/>
      <c r="Z461" s="72"/>
      <c r="AA461" s="72"/>
    </row>
    <row r="462" ht="15.75" customHeight="1">
      <c r="X462" s="72"/>
      <c r="Y462" s="72"/>
      <c r="Z462" s="72"/>
      <c r="AA462" s="72"/>
    </row>
    <row r="463" ht="15.75" customHeight="1">
      <c r="X463" s="72"/>
      <c r="Y463" s="72"/>
      <c r="Z463" s="72"/>
      <c r="AA463" s="72"/>
    </row>
    <row r="464" ht="15.75" customHeight="1">
      <c r="X464" s="72"/>
      <c r="Y464" s="72"/>
      <c r="Z464" s="72"/>
      <c r="AA464" s="72"/>
    </row>
    <row r="465" ht="15.75" customHeight="1">
      <c r="X465" s="72"/>
      <c r="Y465" s="72"/>
      <c r="Z465" s="72"/>
      <c r="AA465" s="72"/>
    </row>
    <row r="466" ht="15.75" customHeight="1">
      <c r="X466" s="72"/>
      <c r="Y466" s="72"/>
      <c r="Z466" s="72"/>
      <c r="AA466" s="72"/>
    </row>
    <row r="467" ht="15.75" customHeight="1">
      <c r="X467" s="72"/>
      <c r="Y467" s="72"/>
      <c r="Z467" s="72"/>
      <c r="AA467" s="72"/>
    </row>
    <row r="468" ht="15.75" customHeight="1">
      <c r="X468" s="72"/>
      <c r="Y468" s="72"/>
      <c r="Z468" s="72"/>
      <c r="AA468" s="72"/>
    </row>
    <row r="469" ht="15.75" customHeight="1">
      <c r="X469" s="72"/>
      <c r="Y469" s="72"/>
      <c r="Z469" s="72"/>
      <c r="AA469" s="72"/>
    </row>
    <row r="470" ht="15.75" customHeight="1">
      <c r="X470" s="72"/>
      <c r="Y470" s="72"/>
      <c r="Z470" s="72"/>
      <c r="AA470" s="72"/>
    </row>
    <row r="471" ht="15.75" customHeight="1">
      <c r="X471" s="72"/>
      <c r="Y471" s="72"/>
      <c r="Z471" s="72"/>
      <c r="AA471" s="72"/>
    </row>
    <row r="472" ht="15.75" customHeight="1">
      <c r="X472" s="72"/>
      <c r="Y472" s="72"/>
      <c r="Z472" s="72"/>
      <c r="AA472" s="72"/>
    </row>
    <row r="473" ht="15.75" customHeight="1">
      <c r="X473" s="72"/>
      <c r="Y473" s="72"/>
      <c r="Z473" s="72"/>
      <c r="AA473" s="72"/>
    </row>
    <row r="474" ht="15.75" customHeight="1">
      <c r="X474" s="72"/>
      <c r="Y474" s="72"/>
      <c r="Z474" s="72"/>
      <c r="AA474" s="72"/>
    </row>
    <row r="475" ht="15.75" customHeight="1">
      <c r="X475" s="72"/>
      <c r="Y475" s="72"/>
      <c r="Z475" s="72"/>
      <c r="AA475" s="72"/>
    </row>
    <row r="476" ht="15.75" customHeight="1">
      <c r="X476" s="72"/>
      <c r="Y476" s="72"/>
      <c r="Z476" s="72"/>
      <c r="AA476" s="72"/>
    </row>
    <row r="477" ht="15.75" customHeight="1">
      <c r="X477" s="72"/>
      <c r="Y477" s="72"/>
      <c r="Z477" s="72"/>
      <c r="AA477" s="72"/>
    </row>
    <row r="478" ht="15.75" customHeight="1">
      <c r="X478" s="72"/>
      <c r="Y478" s="72"/>
      <c r="Z478" s="72"/>
      <c r="AA478" s="72"/>
    </row>
    <row r="479" ht="15.75" customHeight="1">
      <c r="X479" s="72"/>
      <c r="Y479" s="72"/>
      <c r="Z479" s="72"/>
      <c r="AA479" s="72"/>
    </row>
    <row r="480" ht="15.75" customHeight="1">
      <c r="X480" s="72"/>
      <c r="Y480" s="72"/>
      <c r="Z480" s="72"/>
      <c r="AA480" s="72"/>
    </row>
    <row r="481" ht="15.75" customHeight="1">
      <c r="X481" s="72"/>
      <c r="Y481" s="72"/>
      <c r="Z481" s="72"/>
      <c r="AA481" s="72"/>
    </row>
    <row r="482" ht="15.75" customHeight="1">
      <c r="X482" s="72"/>
      <c r="Y482" s="72"/>
      <c r="Z482" s="72"/>
      <c r="AA482" s="72"/>
    </row>
    <row r="483" ht="15.75" customHeight="1">
      <c r="X483" s="72"/>
      <c r="Y483" s="72"/>
      <c r="Z483" s="72"/>
      <c r="AA483" s="72"/>
    </row>
    <row r="484" ht="15.75" customHeight="1">
      <c r="X484" s="72"/>
      <c r="Y484" s="72"/>
      <c r="Z484" s="72"/>
      <c r="AA484" s="72"/>
    </row>
    <row r="485" ht="15.75" customHeight="1">
      <c r="X485" s="72"/>
      <c r="Y485" s="72"/>
      <c r="Z485" s="72"/>
      <c r="AA485" s="72"/>
    </row>
    <row r="486" ht="15.75" customHeight="1">
      <c r="X486" s="72"/>
      <c r="Y486" s="72"/>
      <c r="Z486" s="72"/>
      <c r="AA486" s="72"/>
    </row>
    <row r="487" ht="15.75" customHeight="1">
      <c r="X487" s="72"/>
      <c r="Y487" s="72"/>
      <c r="Z487" s="72"/>
      <c r="AA487" s="72"/>
    </row>
    <row r="488" ht="15.75" customHeight="1">
      <c r="X488" s="72"/>
      <c r="Y488" s="72"/>
      <c r="Z488" s="72"/>
      <c r="AA488" s="72"/>
    </row>
    <row r="489" ht="15.75" customHeight="1">
      <c r="X489" s="72"/>
      <c r="Y489" s="72"/>
      <c r="Z489" s="72"/>
      <c r="AA489" s="72"/>
    </row>
    <row r="490" ht="15.75" customHeight="1">
      <c r="X490" s="72"/>
      <c r="Y490" s="72"/>
      <c r="Z490" s="72"/>
      <c r="AA490" s="72"/>
    </row>
    <row r="491" ht="15.75" customHeight="1">
      <c r="X491" s="72"/>
      <c r="Y491" s="72"/>
      <c r="Z491" s="72"/>
      <c r="AA491" s="72"/>
    </row>
    <row r="492" ht="15.75" customHeight="1">
      <c r="X492" s="72"/>
      <c r="Y492" s="72"/>
      <c r="Z492" s="72"/>
      <c r="AA492" s="72"/>
    </row>
    <row r="493" ht="15.75" customHeight="1">
      <c r="X493" s="72"/>
      <c r="Y493" s="72"/>
      <c r="Z493" s="72"/>
      <c r="AA493" s="72"/>
    </row>
    <row r="494" ht="15.75" customHeight="1">
      <c r="X494" s="72"/>
      <c r="Y494" s="72"/>
      <c r="Z494" s="72"/>
      <c r="AA494" s="72"/>
    </row>
    <row r="495" ht="15.75" customHeight="1">
      <c r="X495" s="72"/>
      <c r="Y495" s="72"/>
      <c r="Z495" s="72"/>
      <c r="AA495" s="72"/>
    </row>
    <row r="496" ht="15.75" customHeight="1">
      <c r="X496" s="72"/>
      <c r="Y496" s="72"/>
      <c r="Z496" s="72"/>
      <c r="AA496" s="72"/>
    </row>
    <row r="497" ht="15.75" customHeight="1">
      <c r="X497" s="72"/>
      <c r="Y497" s="72"/>
      <c r="Z497" s="72"/>
      <c r="AA497" s="72"/>
    </row>
    <row r="498" ht="15.75" customHeight="1">
      <c r="X498" s="72"/>
      <c r="Y498" s="72"/>
      <c r="Z498" s="72"/>
      <c r="AA498" s="72"/>
    </row>
    <row r="499" ht="15.75" customHeight="1">
      <c r="X499" s="72"/>
      <c r="Y499" s="72"/>
      <c r="Z499" s="72"/>
      <c r="AA499" s="72"/>
    </row>
    <row r="500" ht="15.75" customHeight="1">
      <c r="X500" s="72"/>
      <c r="Y500" s="72"/>
      <c r="Z500" s="72"/>
      <c r="AA500" s="72"/>
    </row>
    <row r="501" ht="15.75" customHeight="1">
      <c r="X501" s="72"/>
      <c r="Y501" s="72"/>
      <c r="Z501" s="72"/>
      <c r="AA501" s="72"/>
    </row>
    <row r="502" ht="15.75" customHeight="1">
      <c r="X502" s="72"/>
      <c r="Y502" s="72"/>
      <c r="Z502" s="72"/>
      <c r="AA502" s="72"/>
    </row>
    <row r="503" ht="15.75" customHeight="1">
      <c r="X503" s="72"/>
      <c r="Y503" s="72"/>
      <c r="Z503" s="72"/>
      <c r="AA503" s="72"/>
    </row>
    <row r="504" ht="15.75" customHeight="1">
      <c r="X504" s="72"/>
      <c r="Y504" s="72"/>
      <c r="Z504" s="72"/>
      <c r="AA504" s="72"/>
    </row>
    <row r="505" ht="15.75" customHeight="1">
      <c r="X505" s="72"/>
      <c r="Y505" s="72"/>
      <c r="Z505" s="72"/>
      <c r="AA505" s="72"/>
    </row>
    <row r="506" ht="15.75" customHeight="1">
      <c r="X506" s="72"/>
      <c r="Y506" s="72"/>
      <c r="Z506" s="72"/>
      <c r="AA506" s="72"/>
    </row>
    <row r="507" ht="15.75" customHeight="1">
      <c r="X507" s="72"/>
      <c r="Y507" s="72"/>
      <c r="Z507" s="72"/>
      <c r="AA507" s="72"/>
    </row>
    <row r="508" ht="15.75" customHeight="1">
      <c r="X508" s="72"/>
      <c r="Y508" s="72"/>
      <c r="Z508" s="72"/>
      <c r="AA508" s="72"/>
    </row>
    <row r="509" ht="15.75" customHeight="1">
      <c r="X509" s="72"/>
      <c r="Y509" s="72"/>
      <c r="Z509" s="72"/>
      <c r="AA509" s="72"/>
    </row>
    <row r="510" ht="15.75" customHeight="1">
      <c r="X510" s="72"/>
      <c r="Y510" s="72"/>
      <c r="Z510" s="72"/>
      <c r="AA510" s="72"/>
    </row>
    <row r="511" ht="15.75" customHeight="1">
      <c r="X511" s="72"/>
      <c r="Y511" s="72"/>
      <c r="Z511" s="72"/>
      <c r="AA511" s="72"/>
    </row>
    <row r="512" ht="15.75" customHeight="1">
      <c r="X512" s="72"/>
      <c r="Y512" s="72"/>
      <c r="Z512" s="72"/>
      <c r="AA512" s="72"/>
    </row>
    <row r="513" ht="15.75" customHeight="1">
      <c r="X513" s="72"/>
      <c r="Y513" s="72"/>
      <c r="Z513" s="72"/>
      <c r="AA513" s="72"/>
    </row>
    <row r="514" ht="15.75" customHeight="1">
      <c r="X514" s="72"/>
      <c r="Y514" s="72"/>
      <c r="Z514" s="72"/>
      <c r="AA514" s="72"/>
    </row>
    <row r="515" ht="15.75" customHeight="1">
      <c r="X515" s="72"/>
      <c r="Y515" s="72"/>
      <c r="Z515" s="72"/>
      <c r="AA515" s="72"/>
    </row>
    <row r="516" ht="15.75" customHeight="1">
      <c r="X516" s="72"/>
      <c r="Y516" s="72"/>
      <c r="Z516" s="72"/>
      <c r="AA516" s="72"/>
    </row>
    <row r="517" ht="15.75" customHeight="1">
      <c r="X517" s="72"/>
      <c r="Y517" s="72"/>
      <c r="Z517" s="72"/>
      <c r="AA517" s="72"/>
    </row>
    <row r="518" ht="15.75" customHeight="1">
      <c r="X518" s="72"/>
      <c r="Y518" s="72"/>
      <c r="Z518" s="72"/>
      <c r="AA518" s="72"/>
    </row>
    <row r="519" ht="15.75" customHeight="1">
      <c r="X519" s="72"/>
      <c r="Y519" s="72"/>
      <c r="Z519" s="72"/>
      <c r="AA519" s="72"/>
    </row>
    <row r="520" ht="15.75" customHeight="1">
      <c r="X520" s="72"/>
      <c r="Y520" s="72"/>
      <c r="Z520" s="72"/>
      <c r="AA520" s="72"/>
    </row>
    <row r="521" ht="15.75" customHeight="1">
      <c r="X521" s="72"/>
      <c r="Y521" s="72"/>
      <c r="Z521" s="72"/>
      <c r="AA521" s="72"/>
    </row>
    <row r="522" ht="15.75" customHeight="1">
      <c r="X522" s="72"/>
      <c r="Y522" s="72"/>
      <c r="Z522" s="72"/>
      <c r="AA522" s="72"/>
    </row>
    <row r="523" ht="15.75" customHeight="1">
      <c r="X523" s="72"/>
      <c r="Y523" s="72"/>
      <c r="Z523" s="72"/>
      <c r="AA523" s="72"/>
    </row>
    <row r="524" ht="15.75" customHeight="1">
      <c r="X524" s="72"/>
      <c r="Y524" s="72"/>
      <c r="Z524" s="72"/>
      <c r="AA524" s="72"/>
    </row>
    <row r="525" ht="15.75" customHeight="1">
      <c r="X525" s="72"/>
      <c r="Y525" s="72"/>
      <c r="Z525" s="72"/>
      <c r="AA525" s="72"/>
    </row>
    <row r="526" ht="15.75" customHeight="1">
      <c r="X526" s="72"/>
      <c r="Y526" s="72"/>
      <c r="Z526" s="72"/>
      <c r="AA526" s="72"/>
    </row>
    <row r="527" ht="15.75" customHeight="1">
      <c r="X527" s="72"/>
      <c r="Y527" s="72"/>
      <c r="Z527" s="72"/>
      <c r="AA527" s="72"/>
    </row>
    <row r="528" ht="15.75" customHeight="1">
      <c r="X528" s="72"/>
      <c r="Y528" s="72"/>
      <c r="Z528" s="72"/>
      <c r="AA528" s="72"/>
    </row>
    <row r="529" ht="15.75" customHeight="1">
      <c r="X529" s="72"/>
      <c r="Y529" s="72"/>
      <c r="Z529" s="72"/>
      <c r="AA529" s="72"/>
    </row>
    <row r="530" ht="15.75" customHeight="1">
      <c r="X530" s="72"/>
      <c r="Y530" s="72"/>
      <c r="Z530" s="72"/>
      <c r="AA530" s="72"/>
    </row>
    <row r="531" ht="15.75" customHeight="1">
      <c r="X531" s="72"/>
      <c r="Y531" s="72"/>
      <c r="Z531" s="72"/>
      <c r="AA531" s="72"/>
    </row>
    <row r="532" ht="15.75" customHeight="1">
      <c r="X532" s="72"/>
      <c r="Y532" s="72"/>
      <c r="Z532" s="72"/>
      <c r="AA532" s="72"/>
    </row>
    <row r="533" ht="15.75" customHeight="1">
      <c r="X533" s="72"/>
      <c r="Y533" s="72"/>
      <c r="Z533" s="72"/>
      <c r="AA533" s="72"/>
    </row>
    <row r="534" ht="15.75" customHeight="1">
      <c r="X534" s="72"/>
      <c r="Y534" s="72"/>
      <c r="Z534" s="72"/>
      <c r="AA534" s="72"/>
    </row>
    <row r="535" ht="15.75" customHeight="1">
      <c r="X535" s="72"/>
      <c r="Y535" s="72"/>
      <c r="Z535" s="72"/>
      <c r="AA535" s="72"/>
    </row>
    <row r="536" ht="15.75" customHeight="1">
      <c r="X536" s="72"/>
      <c r="Y536" s="72"/>
      <c r="Z536" s="72"/>
      <c r="AA536" s="72"/>
    </row>
    <row r="537" ht="15.75" customHeight="1">
      <c r="X537" s="72"/>
      <c r="Y537" s="72"/>
      <c r="Z537" s="72"/>
      <c r="AA537" s="72"/>
    </row>
    <row r="538" ht="15.75" customHeight="1">
      <c r="X538" s="72"/>
      <c r="Y538" s="72"/>
      <c r="Z538" s="72"/>
      <c r="AA538" s="72"/>
    </row>
    <row r="539" ht="15.75" customHeight="1">
      <c r="X539" s="72"/>
      <c r="Y539" s="72"/>
      <c r="Z539" s="72"/>
      <c r="AA539" s="72"/>
    </row>
    <row r="540" ht="15.75" customHeight="1">
      <c r="X540" s="72"/>
      <c r="Y540" s="72"/>
      <c r="Z540" s="72"/>
      <c r="AA540" s="72"/>
    </row>
    <row r="541" ht="15.75" customHeight="1">
      <c r="X541" s="72"/>
      <c r="Y541" s="72"/>
      <c r="Z541" s="72"/>
      <c r="AA541" s="72"/>
    </row>
    <row r="542" ht="15.75" customHeight="1">
      <c r="X542" s="72"/>
      <c r="Y542" s="72"/>
      <c r="Z542" s="72"/>
      <c r="AA542" s="72"/>
    </row>
    <row r="543" ht="15.75" customHeight="1">
      <c r="X543" s="72"/>
      <c r="Y543" s="72"/>
      <c r="Z543" s="72"/>
      <c r="AA543" s="72"/>
    </row>
    <row r="544" ht="15.75" customHeight="1">
      <c r="X544" s="72"/>
      <c r="Y544" s="72"/>
      <c r="Z544" s="72"/>
      <c r="AA544" s="72"/>
    </row>
    <row r="545" ht="15.75" customHeight="1">
      <c r="X545" s="72"/>
      <c r="Y545" s="72"/>
      <c r="Z545" s="72"/>
      <c r="AA545" s="72"/>
    </row>
    <row r="546" ht="15.75" customHeight="1">
      <c r="X546" s="72"/>
      <c r="Y546" s="72"/>
      <c r="Z546" s="72"/>
      <c r="AA546" s="72"/>
    </row>
    <row r="547" ht="15.75" customHeight="1">
      <c r="X547" s="72"/>
      <c r="Y547" s="72"/>
      <c r="Z547" s="72"/>
      <c r="AA547" s="72"/>
    </row>
    <row r="548" ht="15.75" customHeight="1">
      <c r="X548" s="72"/>
      <c r="Y548" s="72"/>
      <c r="Z548" s="72"/>
      <c r="AA548" s="72"/>
    </row>
    <row r="549" ht="15.75" customHeight="1">
      <c r="X549" s="72"/>
      <c r="Y549" s="72"/>
      <c r="Z549" s="72"/>
      <c r="AA549" s="72"/>
    </row>
    <row r="550" ht="15.75" customHeight="1">
      <c r="X550" s="72"/>
      <c r="Y550" s="72"/>
      <c r="Z550" s="72"/>
      <c r="AA550" s="72"/>
    </row>
    <row r="551" ht="15.75" customHeight="1">
      <c r="X551" s="72"/>
      <c r="Y551" s="72"/>
      <c r="Z551" s="72"/>
      <c r="AA551" s="72"/>
    </row>
    <row r="552" ht="15.75" customHeight="1">
      <c r="X552" s="72"/>
      <c r="Y552" s="72"/>
      <c r="Z552" s="72"/>
      <c r="AA552" s="72"/>
    </row>
    <row r="553" ht="15.75" customHeight="1">
      <c r="X553" s="72"/>
      <c r="Y553" s="72"/>
      <c r="Z553" s="72"/>
      <c r="AA553" s="72"/>
    </row>
    <row r="554" ht="15.75" customHeight="1">
      <c r="X554" s="72"/>
      <c r="Y554" s="72"/>
      <c r="Z554" s="72"/>
      <c r="AA554" s="72"/>
    </row>
    <row r="555" ht="15.75" customHeight="1">
      <c r="X555" s="72"/>
      <c r="Y555" s="72"/>
      <c r="Z555" s="72"/>
      <c r="AA555" s="72"/>
    </row>
    <row r="556" ht="15.75" customHeight="1">
      <c r="X556" s="72"/>
      <c r="Y556" s="72"/>
      <c r="Z556" s="72"/>
      <c r="AA556" s="72"/>
    </row>
    <row r="557" ht="15.75" customHeight="1">
      <c r="X557" s="72"/>
      <c r="Y557" s="72"/>
      <c r="Z557" s="72"/>
      <c r="AA557" s="72"/>
    </row>
    <row r="558" ht="15.75" customHeight="1">
      <c r="X558" s="72"/>
      <c r="Y558" s="72"/>
      <c r="Z558" s="72"/>
      <c r="AA558" s="72"/>
    </row>
    <row r="559" ht="15.75" customHeight="1">
      <c r="X559" s="72"/>
      <c r="Y559" s="72"/>
      <c r="Z559" s="72"/>
      <c r="AA559" s="72"/>
    </row>
    <row r="560" ht="15.75" customHeight="1">
      <c r="X560" s="72"/>
      <c r="Y560" s="72"/>
      <c r="Z560" s="72"/>
      <c r="AA560" s="72"/>
    </row>
    <row r="561" ht="15.75" customHeight="1">
      <c r="X561" s="72"/>
      <c r="Y561" s="72"/>
      <c r="Z561" s="72"/>
      <c r="AA561" s="72"/>
    </row>
    <row r="562" ht="15.75" customHeight="1">
      <c r="X562" s="72"/>
      <c r="Y562" s="72"/>
      <c r="Z562" s="72"/>
      <c r="AA562" s="72"/>
    </row>
    <row r="563" ht="15.75" customHeight="1">
      <c r="X563" s="72"/>
      <c r="Y563" s="72"/>
      <c r="Z563" s="72"/>
      <c r="AA563" s="72"/>
    </row>
    <row r="564" ht="15.75" customHeight="1">
      <c r="X564" s="72"/>
      <c r="Y564" s="72"/>
      <c r="Z564" s="72"/>
      <c r="AA564" s="72"/>
    </row>
    <row r="565" ht="15.75" customHeight="1">
      <c r="X565" s="72"/>
      <c r="Y565" s="72"/>
      <c r="Z565" s="72"/>
      <c r="AA565" s="72"/>
    </row>
    <row r="566" ht="15.75" customHeight="1">
      <c r="X566" s="72"/>
      <c r="Y566" s="72"/>
      <c r="Z566" s="72"/>
      <c r="AA566" s="72"/>
    </row>
    <row r="567" ht="15.75" customHeight="1">
      <c r="X567" s="72"/>
      <c r="Y567" s="72"/>
      <c r="Z567" s="72"/>
      <c r="AA567" s="72"/>
    </row>
    <row r="568" ht="15.75" customHeight="1">
      <c r="X568" s="72"/>
      <c r="Y568" s="72"/>
      <c r="Z568" s="72"/>
      <c r="AA568" s="72"/>
    </row>
    <row r="569" ht="15.75" customHeight="1">
      <c r="X569" s="72"/>
      <c r="Y569" s="72"/>
      <c r="Z569" s="72"/>
      <c r="AA569" s="72"/>
    </row>
    <row r="570" ht="15.75" customHeight="1">
      <c r="X570" s="72"/>
      <c r="Y570" s="72"/>
      <c r="Z570" s="72"/>
      <c r="AA570" s="72"/>
    </row>
    <row r="571" ht="15.75" customHeight="1">
      <c r="X571" s="72"/>
      <c r="Y571" s="72"/>
      <c r="Z571" s="72"/>
      <c r="AA571" s="72"/>
    </row>
    <row r="572" ht="15.75" customHeight="1">
      <c r="X572" s="72"/>
      <c r="Y572" s="72"/>
      <c r="Z572" s="72"/>
      <c r="AA572" s="72"/>
    </row>
    <row r="573" ht="15.75" customHeight="1">
      <c r="X573" s="72"/>
      <c r="Y573" s="72"/>
      <c r="Z573" s="72"/>
      <c r="AA573" s="72"/>
    </row>
    <row r="574" ht="15.75" customHeight="1">
      <c r="X574" s="72"/>
      <c r="Y574" s="72"/>
      <c r="Z574" s="72"/>
      <c r="AA574" s="72"/>
    </row>
    <row r="575" ht="15.75" customHeight="1">
      <c r="X575" s="72"/>
      <c r="Y575" s="72"/>
      <c r="Z575" s="72"/>
      <c r="AA575" s="72"/>
    </row>
    <row r="576" ht="15.75" customHeight="1">
      <c r="X576" s="72"/>
      <c r="Y576" s="72"/>
      <c r="Z576" s="72"/>
      <c r="AA576" s="72"/>
    </row>
    <row r="577" ht="15.75" customHeight="1">
      <c r="X577" s="72"/>
      <c r="Y577" s="72"/>
      <c r="Z577" s="72"/>
      <c r="AA577" s="72"/>
    </row>
    <row r="578" ht="15.75" customHeight="1">
      <c r="X578" s="72"/>
      <c r="Y578" s="72"/>
      <c r="Z578" s="72"/>
      <c r="AA578" s="72"/>
    </row>
    <row r="579" ht="15.75" customHeight="1">
      <c r="X579" s="72"/>
      <c r="Y579" s="72"/>
      <c r="Z579" s="72"/>
      <c r="AA579" s="72"/>
    </row>
    <row r="580" ht="15.75" customHeight="1">
      <c r="X580" s="72"/>
      <c r="Y580" s="72"/>
      <c r="Z580" s="72"/>
      <c r="AA580" s="72"/>
    </row>
    <row r="581" ht="15.75" customHeight="1">
      <c r="X581" s="72"/>
      <c r="Y581" s="72"/>
      <c r="Z581" s="72"/>
      <c r="AA581" s="72"/>
    </row>
    <row r="582" ht="15.75" customHeight="1">
      <c r="X582" s="72"/>
      <c r="Y582" s="72"/>
      <c r="Z582" s="72"/>
      <c r="AA582" s="72"/>
    </row>
    <row r="583" ht="15.75" customHeight="1">
      <c r="X583" s="72"/>
      <c r="Y583" s="72"/>
      <c r="Z583" s="72"/>
      <c r="AA583" s="72"/>
    </row>
    <row r="584" ht="15.75" customHeight="1">
      <c r="X584" s="72"/>
      <c r="Y584" s="72"/>
      <c r="Z584" s="72"/>
      <c r="AA584" s="72"/>
    </row>
    <row r="585" ht="15.75" customHeight="1">
      <c r="X585" s="72"/>
      <c r="Y585" s="72"/>
      <c r="Z585" s="72"/>
      <c r="AA585" s="72"/>
    </row>
    <row r="586" ht="15.75" customHeight="1">
      <c r="X586" s="72"/>
      <c r="Y586" s="72"/>
      <c r="Z586" s="72"/>
      <c r="AA586" s="72"/>
    </row>
    <row r="587" ht="15.75" customHeight="1">
      <c r="X587" s="72"/>
      <c r="Y587" s="72"/>
      <c r="Z587" s="72"/>
      <c r="AA587" s="72"/>
    </row>
    <row r="588" ht="15.75" customHeight="1">
      <c r="X588" s="72"/>
      <c r="Y588" s="72"/>
      <c r="Z588" s="72"/>
      <c r="AA588" s="72"/>
    </row>
    <row r="589" ht="15.75" customHeight="1">
      <c r="X589" s="72"/>
      <c r="Y589" s="72"/>
      <c r="Z589" s="72"/>
      <c r="AA589" s="72"/>
    </row>
    <row r="590" ht="15.75" customHeight="1">
      <c r="X590" s="72"/>
      <c r="Y590" s="72"/>
      <c r="Z590" s="72"/>
      <c r="AA590" s="72"/>
    </row>
    <row r="591" ht="15.75" customHeight="1">
      <c r="X591" s="72"/>
      <c r="Y591" s="72"/>
      <c r="Z591" s="72"/>
      <c r="AA591" s="72"/>
    </row>
    <row r="592" ht="15.75" customHeight="1">
      <c r="X592" s="72"/>
      <c r="Y592" s="72"/>
      <c r="Z592" s="72"/>
      <c r="AA592" s="72"/>
    </row>
    <row r="593" ht="15.75" customHeight="1">
      <c r="X593" s="72"/>
      <c r="Y593" s="72"/>
      <c r="Z593" s="72"/>
      <c r="AA593" s="72"/>
    </row>
    <row r="594" ht="15.75" customHeight="1">
      <c r="X594" s="72"/>
      <c r="Y594" s="72"/>
      <c r="Z594" s="72"/>
      <c r="AA594" s="72"/>
    </row>
    <row r="595" ht="15.75" customHeight="1">
      <c r="X595" s="72"/>
      <c r="Y595" s="72"/>
      <c r="Z595" s="72"/>
      <c r="AA595" s="72"/>
    </row>
    <row r="596" ht="15.75" customHeight="1">
      <c r="X596" s="72"/>
      <c r="Y596" s="72"/>
      <c r="Z596" s="72"/>
      <c r="AA596" s="72"/>
    </row>
    <row r="597" ht="15.75" customHeight="1">
      <c r="X597" s="72"/>
      <c r="Y597" s="72"/>
      <c r="Z597" s="72"/>
      <c r="AA597" s="72"/>
    </row>
    <row r="598" ht="15.75" customHeight="1">
      <c r="X598" s="72"/>
      <c r="Y598" s="72"/>
      <c r="Z598" s="72"/>
      <c r="AA598" s="72"/>
    </row>
    <row r="599" ht="15.75" customHeight="1">
      <c r="X599" s="72"/>
      <c r="Y599" s="72"/>
      <c r="Z599" s="72"/>
      <c r="AA599" s="72"/>
    </row>
    <row r="600" ht="15.75" customHeight="1">
      <c r="X600" s="72"/>
      <c r="Y600" s="72"/>
      <c r="Z600" s="72"/>
      <c r="AA600" s="72"/>
    </row>
    <row r="601" ht="15.75" customHeight="1">
      <c r="X601" s="72"/>
      <c r="Y601" s="72"/>
      <c r="Z601" s="72"/>
      <c r="AA601" s="72"/>
    </row>
    <row r="602" ht="15.75" customHeight="1">
      <c r="X602" s="72"/>
      <c r="Y602" s="72"/>
      <c r="Z602" s="72"/>
      <c r="AA602" s="72"/>
    </row>
    <row r="603" ht="15.75" customHeight="1">
      <c r="X603" s="72"/>
      <c r="Y603" s="72"/>
      <c r="Z603" s="72"/>
      <c r="AA603" s="72"/>
    </row>
    <row r="604" ht="15.75" customHeight="1">
      <c r="X604" s="72"/>
      <c r="Y604" s="72"/>
      <c r="Z604" s="72"/>
      <c r="AA604" s="72"/>
    </row>
    <row r="605" ht="15.75" customHeight="1">
      <c r="X605" s="72"/>
      <c r="Y605" s="72"/>
      <c r="Z605" s="72"/>
      <c r="AA605" s="72"/>
    </row>
    <row r="606" ht="15.75" customHeight="1">
      <c r="X606" s="72"/>
      <c r="Y606" s="72"/>
      <c r="Z606" s="72"/>
      <c r="AA606" s="72"/>
    </row>
    <row r="607" ht="15.75" customHeight="1">
      <c r="X607" s="72"/>
      <c r="Y607" s="72"/>
      <c r="Z607" s="72"/>
      <c r="AA607" s="72"/>
    </row>
    <row r="608" ht="15.75" customHeight="1">
      <c r="X608" s="72"/>
      <c r="Y608" s="72"/>
      <c r="Z608" s="72"/>
      <c r="AA608" s="72"/>
    </row>
    <row r="609" ht="15.75" customHeight="1">
      <c r="X609" s="72"/>
      <c r="Y609" s="72"/>
      <c r="Z609" s="72"/>
      <c r="AA609" s="72"/>
    </row>
    <row r="610" ht="15.75" customHeight="1">
      <c r="X610" s="72"/>
      <c r="Y610" s="72"/>
      <c r="Z610" s="72"/>
      <c r="AA610" s="72"/>
    </row>
    <row r="611" ht="15.75" customHeight="1">
      <c r="X611" s="72"/>
      <c r="Y611" s="72"/>
      <c r="Z611" s="72"/>
      <c r="AA611" s="72"/>
    </row>
    <row r="612" ht="15.75" customHeight="1">
      <c r="X612" s="72"/>
      <c r="Y612" s="72"/>
      <c r="Z612" s="72"/>
      <c r="AA612" s="72"/>
    </row>
    <row r="613" ht="15.75" customHeight="1">
      <c r="X613" s="72"/>
      <c r="Y613" s="72"/>
      <c r="Z613" s="72"/>
      <c r="AA613" s="72"/>
    </row>
    <row r="614" ht="15.75" customHeight="1">
      <c r="X614" s="72"/>
      <c r="Y614" s="72"/>
      <c r="Z614" s="72"/>
      <c r="AA614" s="72"/>
    </row>
    <row r="615" ht="15.75" customHeight="1">
      <c r="X615" s="72"/>
      <c r="Y615" s="72"/>
      <c r="Z615" s="72"/>
      <c r="AA615" s="72"/>
    </row>
    <row r="616" ht="15.75" customHeight="1">
      <c r="X616" s="72"/>
      <c r="Y616" s="72"/>
      <c r="Z616" s="72"/>
      <c r="AA616" s="72"/>
    </row>
    <row r="617" ht="15.75" customHeight="1">
      <c r="X617" s="72"/>
      <c r="Y617" s="72"/>
      <c r="Z617" s="72"/>
      <c r="AA617" s="72"/>
    </row>
    <row r="618" ht="15.75" customHeight="1">
      <c r="X618" s="72"/>
      <c r="Y618" s="72"/>
      <c r="Z618" s="72"/>
      <c r="AA618" s="72"/>
    </row>
    <row r="619" ht="15.75" customHeight="1">
      <c r="X619" s="72"/>
      <c r="Y619" s="72"/>
      <c r="Z619" s="72"/>
      <c r="AA619" s="72"/>
    </row>
    <row r="620" ht="15.75" customHeight="1">
      <c r="X620" s="72"/>
      <c r="Y620" s="72"/>
      <c r="Z620" s="72"/>
      <c r="AA620" s="72"/>
    </row>
    <row r="621" ht="15.75" customHeight="1">
      <c r="X621" s="72"/>
      <c r="Y621" s="72"/>
      <c r="Z621" s="72"/>
      <c r="AA621" s="72"/>
    </row>
    <row r="622" ht="15.75" customHeight="1">
      <c r="X622" s="72"/>
      <c r="Y622" s="72"/>
      <c r="Z622" s="72"/>
      <c r="AA622" s="72"/>
    </row>
    <row r="623" ht="15.75" customHeight="1">
      <c r="X623" s="72"/>
      <c r="Y623" s="72"/>
      <c r="Z623" s="72"/>
      <c r="AA623" s="72"/>
    </row>
    <row r="624" ht="15.75" customHeight="1">
      <c r="X624" s="72"/>
      <c r="Y624" s="72"/>
      <c r="Z624" s="72"/>
      <c r="AA624" s="72"/>
    </row>
    <row r="625" ht="15.75" customHeight="1">
      <c r="X625" s="72"/>
      <c r="Y625" s="72"/>
      <c r="Z625" s="72"/>
      <c r="AA625" s="72"/>
    </row>
    <row r="626" ht="15.75" customHeight="1">
      <c r="X626" s="72"/>
      <c r="Y626" s="72"/>
      <c r="Z626" s="72"/>
      <c r="AA626" s="72"/>
    </row>
    <row r="627" ht="15.75" customHeight="1">
      <c r="X627" s="72"/>
      <c r="Y627" s="72"/>
      <c r="Z627" s="72"/>
      <c r="AA627" s="72"/>
    </row>
    <row r="628" ht="15.75" customHeight="1">
      <c r="X628" s="72"/>
      <c r="Y628" s="72"/>
      <c r="Z628" s="72"/>
      <c r="AA628" s="72"/>
    </row>
    <row r="629" ht="15.75" customHeight="1">
      <c r="X629" s="72"/>
      <c r="Y629" s="72"/>
      <c r="Z629" s="72"/>
      <c r="AA629" s="72"/>
    </row>
    <row r="630" ht="15.75" customHeight="1">
      <c r="X630" s="72"/>
      <c r="Y630" s="72"/>
      <c r="Z630" s="72"/>
      <c r="AA630" s="72"/>
    </row>
    <row r="631" ht="15.75" customHeight="1">
      <c r="X631" s="72"/>
      <c r="Y631" s="72"/>
      <c r="Z631" s="72"/>
      <c r="AA631" s="72"/>
    </row>
    <row r="632" ht="15.75" customHeight="1">
      <c r="X632" s="72"/>
      <c r="Y632" s="72"/>
      <c r="Z632" s="72"/>
      <c r="AA632" s="72"/>
    </row>
    <row r="633" ht="15.75" customHeight="1">
      <c r="X633" s="72"/>
      <c r="Y633" s="72"/>
      <c r="Z633" s="72"/>
      <c r="AA633" s="72"/>
    </row>
    <row r="634" ht="15.75" customHeight="1">
      <c r="X634" s="72"/>
      <c r="Y634" s="72"/>
      <c r="Z634" s="72"/>
      <c r="AA634" s="72"/>
    </row>
    <row r="635" ht="15.75" customHeight="1">
      <c r="X635" s="72"/>
      <c r="Y635" s="72"/>
      <c r="Z635" s="72"/>
      <c r="AA635" s="72"/>
    </row>
    <row r="636" ht="15.75" customHeight="1">
      <c r="X636" s="72"/>
      <c r="Y636" s="72"/>
      <c r="Z636" s="72"/>
      <c r="AA636" s="72"/>
    </row>
    <row r="637" ht="15.75" customHeight="1">
      <c r="X637" s="72"/>
      <c r="Y637" s="72"/>
      <c r="Z637" s="72"/>
      <c r="AA637" s="72"/>
    </row>
    <row r="638" ht="15.75" customHeight="1">
      <c r="X638" s="72"/>
      <c r="Y638" s="72"/>
      <c r="Z638" s="72"/>
      <c r="AA638" s="72"/>
    </row>
    <row r="639" ht="15.75" customHeight="1">
      <c r="X639" s="72"/>
      <c r="Y639" s="72"/>
      <c r="Z639" s="72"/>
      <c r="AA639" s="72"/>
    </row>
    <row r="640" ht="15.75" customHeight="1">
      <c r="X640" s="72"/>
      <c r="Y640" s="72"/>
      <c r="Z640" s="72"/>
      <c r="AA640" s="72"/>
    </row>
    <row r="641" ht="15.75" customHeight="1">
      <c r="X641" s="72"/>
      <c r="Y641" s="72"/>
      <c r="Z641" s="72"/>
      <c r="AA641" s="72"/>
    </row>
    <row r="642" ht="15.75" customHeight="1">
      <c r="X642" s="72"/>
      <c r="Y642" s="72"/>
      <c r="Z642" s="72"/>
      <c r="AA642" s="72"/>
    </row>
    <row r="643" ht="15.75" customHeight="1">
      <c r="X643" s="72"/>
      <c r="Y643" s="72"/>
      <c r="Z643" s="72"/>
      <c r="AA643" s="72"/>
    </row>
    <row r="644" ht="15.75" customHeight="1">
      <c r="X644" s="72"/>
      <c r="Y644" s="72"/>
      <c r="Z644" s="72"/>
      <c r="AA644" s="72"/>
    </row>
    <row r="645" ht="15.75" customHeight="1">
      <c r="X645" s="72"/>
      <c r="Y645" s="72"/>
      <c r="Z645" s="72"/>
      <c r="AA645" s="72"/>
    </row>
    <row r="646" ht="15.75" customHeight="1">
      <c r="X646" s="72"/>
      <c r="Y646" s="72"/>
      <c r="Z646" s="72"/>
      <c r="AA646" s="72"/>
    </row>
    <row r="647" ht="15.75" customHeight="1">
      <c r="X647" s="72"/>
      <c r="Y647" s="72"/>
      <c r="Z647" s="72"/>
      <c r="AA647" s="72"/>
    </row>
    <row r="648" ht="15.75" customHeight="1">
      <c r="X648" s="72"/>
      <c r="Y648" s="72"/>
      <c r="Z648" s="72"/>
      <c r="AA648" s="72"/>
    </row>
    <row r="649" ht="15.75" customHeight="1">
      <c r="X649" s="72"/>
      <c r="Y649" s="72"/>
      <c r="Z649" s="72"/>
      <c r="AA649" s="72"/>
    </row>
    <row r="650" ht="15.75" customHeight="1">
      <c r="X650" s="72"/>
      <c r="Y650" s="72"/>
      <c r="Z650" s="72"/>
      <c r="AA650" s="72"/>
    </row>
    <row r="651" ht="15.75" customHeight="1">
      <c r="X651" s="72"/>
      <c r="Y651" s="72"/>
      <c r="Z651" s="72"/>
      <c r="AA651" s="72"/>
    </row>
    <row r="652" ht="15.75" customHeight="1">
      <c r="X652" s="72"/>
      <c r="Y652" s="72"/>
      <c r="Z652" s="72"/>
      <c r="AA652" s="72"/>
    </row>
    <row r="653" ht="15.75" customHeight="1">
      <c r="X653" s="72"/>
      <c r="Y653" s="72"/>
      <c r="Z653" s="72"/>
      <c r="AA653" s="72"/>
    </row>
    <row r="654" ht="15.75" customHeight="1">
      <c r="X654" s="72"/>
      <c r="Y654" s="72"/>
      <c r="Z654" s="72"/>
      <c r="AA654" s="72"/>
    </row>
    <row r="655" ht="15.75" customHeight="1">
      <c r="X655" s="72"/>
      <c r="Y655" s="72"/>
      <c r="Z655" s="72"/>
      <c r="AA655" s="72"/>
    </row>
    <row r="656" ht="15.75" customHeight="1">
      <c r="X656" s="72"/>
      <c r="Y656" s="72"/>
      <c r="Z656" s="72"/>
      <c r="AA656" s="72"/>
    </row>
    <row r="657" ht="15.75" customHeight="1">
      <c r="X657" s="72"/>
      <c r="Y657" s="72"/>
      <c r="Z657" s="72"/>
      <c r="AA657" s="72"/>
    </row>
    <row r="658" ht="15.75" customHeight="1">
      <c r="X658" s="72"/>
      <c r="Y658" s="72"/>
      <c r="Z658" s="72"/>
      <c r="AA658" s="72"/>
    </row>
    <row r="659" ht="15.75" customHeight="1">
      <c r="X659" s="72"/>
      <c r="Y659" s="72"/>
      <c r="Z659" s="72"/>
      <c r="AA659" s="72"/>
    </row>
    <row r="660" ht="15.75" customHeight="1">
      <c r="X660" s="72"/>
      <c r="Y660" s="72"/>
      <c r="Z660" s="72"/>
      <c r="AA660" s="72"/>
    </row>
    <row r="661" ht="15.75" customHeight="1">
      <c r="X661" s="72"/>
      <c r="Y661" s="72"/>
      <c r="Z661" s="72"/>
      <c r="AA661" s="72"/>
    </row>
    <row r="662" ht="15.75" customHeight="1">
      <c r="X662" s="72"/>
      <c r="Y662" s="72"/>
      <c r="Z662" s="72"/>
      <c r="AA662" s="72"/>
    </row>
    <row r="663" ht="15.75" customHeight="1">
      <c r="X663" s="72"/>
      <c r="Y663" s="72"/>
      <c r="Z663" s="72"/>
      <c r="AA663" s="72"/>
    </row>
    <row r="664" ht="15.75" customHeight="1">
      <c r="X664" s="72"/>
      <c r="Y664" s="72"/>
      <c r="Z664" s="72"/>
      <c r="AA664" s="72"/>
    </row>
    <row r="665" ht="15.75" customHeight="1">
      <c r="X665" s="72"/>
      <c r="Y665" s="72"/>
      <c r="Z665" s="72"/>
      <c r="AA665" s="72"/>
    </row>
    <row r="666" ht="15.75" customHeight="1">
      <c r="X666" s="72"/>
      <c r="Y666" s="72"/>
      <c r="Z666" s="72"/>
      <c r="AA666" s="72"/>
    </row>
    <row r="667" ht="15.75" customHeight="1">
      <c r="X667" s="72"/>
      <c r="Y667" s="72"/>
      <c r="Z667" s="72"/>
      <c r="AA667" s="72"/>
    </row>
    <row r="668" ht="15.75" customHeight="1">
      <c r="X668" s="72"/>
      <c r="Y668" s="72"/>
      <c r="Z668" s="72"/>
      <c r="AA668" s="72"/>
    </row>
    <row r="669" ht="15.75" customHeight="1">
      <c r="X669" s="72"/>
      <c r="Y669" s="72"/>
      <c r="Z669" s="72"/>
      <c r="AA669" s="72"/>
    </row>
    <row r="670" ht="15.75" customHeight="1">
      <c r="X670" s="72"/>
      <c r="Y670" s="72"/>
      <c r="Z670" s="72"/>
      <c r="AA670" s="72"/>
    </row>
    <row r="671" ht="15.75" customHeight="1">
      <c r="X671" s="72"/>
      <c r="Y671" s="72"/>
      <c r="Z671" s="72"/>
      <c r="AA671" s="72"/>
    </row>
    <row r="672" ht="15.75" customHeight="1">
      <c r="X672" s="72"/>
      <c r="Y672" s="72"/>
      <c r="Z672" s="72"/>
      <c r="AA672" s="72"/>
    </row>
    <row r="673" ht="15.75" customHeight="1">
      <c r="X673" s="72"/>
      <c r="Y673" s="72"/>
      <c r="Z673" s="72"/>
      <c r="AA673" s="72"/>
    </row>
    <row r="674" ht="15.75" customHeight="1">
      <c r="X674" s="72"/>
      <c r="Y674" s="72"/>
      <c r="Z674" s="72"/>
      <c r="AA674" s="72"/>
    </row>
    <row r="675" ht="15.75" customHeight="1">
      <c r="X675" s="72"/>
      <c r="Y675" s="72"/>
      <c r="Z675" s="72"/>
      <c r="AA675" s="72"/>
    </row>
    <row r="676" ht="15.75" customHeight="1">
      <c r="X676" s="72"/>
      <c r="Y676" s="72"/>
      <c r="Z676" s="72"/>
      <c r="AA676" s="72"/>
    </row>
    <row r="677" ht="15.75" customHeight="1">
      <c r="X677" s="72"/>
      <c r="Y677" s="72"/>
      <c r="Z677" s="72"/>
      <c r="AA677" s="72"/>
    </row>
    <row r="678" ht="15.75" customHeight="1">
      <c r="X678" s="72"/>
      <c r="Y678" s="72"/>
      <c r="Z678" s="72"/>
      <c r="AA678" s="72"/>
    </row>
    <row r="679" ht="15.75" customHeight="1">
      <c r="X679" s="72"/>
      <c r="Y679" s="72"/>
      <c r="Z679" s="72"/>
      <c r="AA679" s="72"/>
    </row>
    <row r="680" ht="15.75" customHeight="1">
      <c r="X680" s="72"/>
      <c r="Y680" s="72"/>
      <c r="Z680" s="72"/>
      <c r="AA680" s="72"/>
    </row>
    <row r="681" ht="15.75" customHeight="1">
      <c r="X681" s="72"/>
      <c r="Y681" s="72"/>
      <c r="Z681" s="72"/>
      <c r="AA681" s="72"/>
    </row>
    <row r="682" ht="15.75" customHeight="1">
      <c r="X682" s="72"/>
      <c r="Y682" s="72"/>
      <c r="Z682" s="72"/>
      <c r="AA682" s="72"/>
    </row>
    <row r="683" ht="15.75" customHeight="1">
      <c r="X683" s="72"/>
      <c r="Y683" s="72"/>
      <c r="Z683" s="72"/>
      <c r="AA683" s="72"/>
    </row>
    <row r="684" ht="15.75" customHeight="1">
      <c r="X684" s="72"/>
      <c r="Y684" s="72"/>
      <c r="Z684" s="72"/>
      <c r="AA684" s="72"/>
    </row>
    <row r="685" ht="15.75" customHeight="1">
      <c r="X685" s="72"/>
      <c r="Y685" s="72"/>
      <c r="Z685" s="72"/>
      <c r="AA685" s="72"/>
    </row>
    <row r="686" ht="15.75" customHeight="1">
      <c r="X686" s="72"/>
      <c r="Y686" s="72"/>
      <c r="Z686" s="72"/>
      <c r="AA686" s="72"/>
    </row>
    <row r="687" ht="15.75" customHeight="1">
      <c r="X687" s="72"/>
      <c r="Y687" s="72"/>
      <c r="Z687" s="72"/>
      <c r="AA687" s="72"/>
    </row>
    <row r="688" ht="15.75" customHeight="1">
      <c r="X688" s="72"/>
      <c r="Y688" s="72"/>
      <c r="Z688" s="72"/>
      <c r="AA688" s="72"/>
    </row>
    <row r="689" ht="15.75" customHeight="1">
      <c r="X689" s="72"/>
      <c r="Y689" s="72"/>
      <c r="Z689" s="72"/>
      <c r="AA689" s="72"/>
    </row>
    <row r="690" ht="15.75" customHeight="1">
      <c r="X690" s="72"/>
      <c r="Y690" s="72"/>
      <c r="Z690" s="72"/>
      <c r="AA690" s="72"/>
    </row>
    <row r="691" ht="15.75" customHeight="1">
      <c r="X691" s="72"/>
      <c r="Y691" s="72"/>
      <c r="Z691" s="72"/>
      <c r="AA691" s="72"/>
    </row>
    <row r="692" ht="15.75" customHeight="1">
      <c r="X692" s="72"/>
      <c r="Y692" s="72"/>
      <c r="Z692" s="72"/>
      <c r="AA692" s="72"/>
    </row>
    <row r="693" ht="15.75" customHeight="1">
      <c r="X693" s="72"/>
      <c r="Y693" s="72"/>
      <c r="Z693" s="72"/>
      <c r="AA693" s="72"/>
    </row>
    <row r="694" ht="15.75" customHeight="1">
      <c r="X694" s="72"/>
      <c r="Y694" s="72"/>
      <c r="Z694" s="72"/>
      <c r="AA694" s="72"/>
    </row>
    <row r="695" ht="15.75" customHeight="1">
      <c r="X695" s="72"/>
      <c r="Y695" s="72"/>
      <c r="Z695" s="72"/>
      <c r="AA695" s="72"/>
    </row>
    <row r="696" ht="15.75" customHeight="1">
      <c r="X696" s="72"/>
      <c r="Y696" s="72"/>
      <c r="Z696" s="72"/>
      <c r="AA696" s="72"/>
    </row>
    <row r="697" ht="15.75" customHeight="1">
      <c r="X697" s="72"/>
      <c r="Y697" s="72"/>
      <c r="Z697" s="72"/>
      <c r="AA697" s="72"/>
    </row>
    <row r="698" ht="15.75" customHeight="1">
      <c r="X698" s="72"/>
      <c r="Y698" s="72"/>
      <c r="Z698" s="72"/>
      <c r="AA698" s="72"/>
    </row>
    <row r="699" ht="15.75" customHeight="1">
      <c r="X699" s="72"/>
      <c r="Y699" s="72"/>
      <c r="Z699" s="72"/>
      <c r="AA699" s="72"/>
    </row>
    <row r="700" ht="15.75" customHeight="1">
      <c r="X700" s="72"/>
      <c r="Y700" s="72"/>
      <c r="Z700" s="72"/>
      <c r="AA700" s="72"/>
    </row>
    <row r="701" ht="15.75" customHeight="1">
      <c r="X701" s="72"/>
      <c r="Y701" s="72"/>
      <c r="Z701" s="72"/>
      <c r="AA701" s="72"/>
    </row>
    <row r="702" ht="15.75" customHeight="1">
      <c r="X702" s="72"/>
      <c r="Y702" s="72"/>
      <c r="Z702" s="72"/>
      <c r="AA702" s="72"/>
    </row>
    <row r="703" ht="15.75" customHeight="1">
      <c r="X703" s="72"/>
      <c r="Y703" s="72"/>
      <c r="Z703" s="72"/>
      <c r="AA703" s="72"/>
    </row>
    <row r="704" ht="15.75" customHeight="1">
      <c r="X704" s="72"/>
      <c r="Y704" s="72"/>
      <c r="Z704" s="72"/>
      <c r="AA704" s="72"/>
    </row>
    <row r="705" ht="15.75" customHeight="1">
      <c r="X705" s="72"/>
      <c r="Y705" s="72"/>
      <c r="Z705" s="72"/>
      <c r="AA705" s="72"/>
    </row>
    <row r="706" ht="15.75" customHeight="1">
      <c r="X706" s="72"/>
      <c r="Y706" s="72"/>
      <c r="Z706" s="72"/>
      <c r="AA706" s="72"/>
    </row>
    <row r="707" ht="15.75" customHeight="1">
      <c r="X707" s="72"/>
      <c r="Y707" s="72"/>
      <c r="Z707" s="72"/>
      <c r="AA707" s="72"/>
    </row>
    <row r="708" ht="15.75" customHeight="1">
      <c r="X708" s="72"/>
      <c r="Y708" s="72"/>
      <c r="Z708" s="72"/>
      <c r="AA708" s="72"/>
    </row>
    <row r="709" ht="15.75" customHeight="1">
      <c r="X709" s="72"/>
      <c r="Y709" s="72"/>
      <c r="Z709" s="72"/>
      <c r="AA709" s="72"/>
    </row>
    <row r="710" ht="15.75" customHeight="1">
      <c r="X710" s="72"/>
      <c r="Y710" s="72"/>
      <c r="Z710" s="72"/>
      <c r="AA710" s="72"/>
    </row>
    <row r="711" ht="15.75" customHeight="1">
      <c r="X711" s="72"/>
      <c r="Y711" s="72"/>
      <c r="Z711" s="72"/>
      <c r="AA711" s="72"/>
    </row>
    <row r="712" ht="15.75" customHeight="1">
      <c r="X712" s="72"/>
      <c r="Y712" s="72"/>
      <c r="Z712" s="72"/>
      <c r="AA712" s="72"/>
    </row>
    <row r="713" ht="15.75" customHeight="1">
      <c r="X713" s="72"/>
      <c r="Y713" s="72"/>
      <c r="Z713" s="72"/>
      <c r="AA713" s="72"/>
    </row>
    <row r="714" ht="15.75" customHeight="1">
      <c r="X714" s="72"/>
      <c r="Y714" s="72"/>
      <c r="Z714" s="72"/>
      <c r="AA714" s="72"/>
    </row>
    <row r="715" ht="15.75" customHeight="1">
      <c r="X715" s="72"/>
      <c r="Y715" s="72"/>
      <c r="Z715" s="72"/>
      <c r="AA715" s="72"/>
    </row>
    <row r="716" ht="15.75" customHeight="1">
      <c r="X716" s="72"/>
      <c r="Y716" s="72"/>
      <c r="Z716" s="72"/>
      <c r="AA716" s="72"/>
    </row>
    <row r="717" ht="15.75" customHeight="1">
      <c r="X717" s="72"/>
      <c r="Y717" s="72"/>
      <c r="Z717" s="72"/>
      <c r="AA717" s="72"/>
    </row>
    <row r="718" ht="15.75" customHeight="1">
      <c r="X718" s="72"/>
      <c r="Y718" s="72"/>
      <c r="Z718" s="72"/>
      <c r="AA718" s="72"/>
    </row>
    <row r="719" ht="15.75" customHeight="1">
      <c r="X719" s="72"/>
      <c r="Y719" s="72"/>
      <c r="Z719" s="72"/>
      <c r="AA719" s="72"/>
    </row>
    <row r="720" ht="15.75" customHeight="1">
      <c r="X720" s="72"/>
      <c r="Y720" s="72"/>
      <c r="Z720" s="72"/>
      <c r="AA720" s="72"/>
    </row>
    <row r="721" ht="15.75" customHeight="1">
      <c r="X721" s="72"/>
      <c r="Y721" s="72"/>
      <c r="Z721" s="72"/>
      <c r="AA721" s="72"/>
    </row>
    <row r="722" ht="15.75" customHeight="1">
      <c r="X722" s="72"/>
      <c r="Y722" s="72"/>
      <c r="Z722" s="72"/>
      <c r="AA722" s="72"/>
    </row>
    <row r="723" ht="15.75" customHeight="1">
      <c r="X723" s="72"/>
      <c r="Y723" s="72"/>
      <c r="Z723" s="72"/>
      <c r="AA723" s="72"/>
    </row>
    <row r="724" ht="15.75" customHeight="1">
      <c r="X724" s="72"/>
      <c r="Y724" s="72"/>
      <c r="Z724" s="72"/>
      <c r="AA724" s="72"/>
    </row>
    <row r="725" ht="15.75" customHeight="1">
      <c r="X725" s="72"/>
      <c r="Y725" s="72"/>
      <c r="Z725" s="72"/>
      <c r="AA725" s="72"/>
    </row>
    <row r="726" ht="15.75" customHeight="1">
      <c r="X726" s="72"/>
      <c r="Y726" s="72"/>
      <c r="Z726" s="72"/>
      <c r="AA726" s="72"/>
    </row>
    <row r="727" ht="15.75" customHeight="1">
      <c r="X727" s="72"/>
      <c r="Y727" s="72"/>
      <c r="Z727" s="72"/>
      <c r="AA727" s="72"/>
    </row>
    <row r="728" ht="15.75" customHeight="1">
      <c r="X728" s="72"/>
      <c r="Y728" s="72"/>
      <c r="Z728" s="72"/>
      <c r="AA728" s="72"/>
    </row>
    <row r="729" ht="15.75" customHeight="1">
      <c r="X729" s="72"/>
      <c r="Y729" s="72"/>
      <c r="Z729" s="72"/>
      <c r="AA729" s="72"/>
    </row>
    <row r="730" ht="15.75" customHeight="1">
      <c r="X730" s="72"/>
      <c r="Y730" s="72"/>
      <c r="Z730" s="72"/>
      <c r="AA730" s="72"/>
    </row>
    <row r="731" ht="15.75" customHeight="1">
      <c r="X731" s="72"/>
      <c r="Y731" s="72"/>
      <c r="Z731" s="72"/>
      <c r="AA731" s="72"/>
    </row>
    <row r="732" ht="15.75" customHeight="1">
      <c r="X732" s="72"/>
      <c r="Y732" s="72"/>
      <c r="Z732" s="72"/>
      <c r="AA732" s="72"/>
    </row>
    <row r="733" ht="15.75" customHeight="1">
      <c r="X733" s="72"/>
      <c r="Y733" s="72"/>
      <c r="Z733" s="72"/>
      <c r="AA733" s="72"/>
    </row>
    <row r="734" ht="15.75" customHeight="1">
      <c r="X734" s="72"/>
      <c r="Y734" s="72"/>
      <c r="Z734" s="72"/>
      <c r="AA734" s="72"/>
    </row>
    <row r="735" ht="15.75" customHeight="1">
      <c r="X735" s="72"/>
      <c r="Y735" s="72"/>
      <c r="Z735" s="72"/>
      <c r="AA735" s="72"/>
    </row>
    <row r="736" ht="15.75" customHeight="1">
      <c r="X736" s="72"/>
      <c r="Y736" s="72"/>
      <c r="Z736" s="72"/>
      <c r="AA736" s="72"/>
    </row>
    <row r="737" ht="15.75" customHeight="1">
      <c r="X737" s="72"/>
      <c r="Y737" s="72"/>
      <c r="Z737" s="72"/>
      <c r="AA737" s="72"/>
    </row>
    <row r="738" ht="15.75" customHeight="1">
      <c r="X738" s="72"/>
      <c r="Y738" s="72"/>
      <c r="Z738" s="72"/>
      <c r="AA738" s="72"/>
    </row>
    <row r="739" ht="15.75" customHeight="1">
      <c r="X739" s="72"/>
      <c r="Y739" s="72"/>
      <c r="Z739" s="72"/>
      <c r="AA739" s="72"/>
    </row>
    <row r="740" ht="15.75" customHeight="1">
      <c r="X740" s="72"/>
      <c r="Y740" s="72"/>
      <c r="Z740" s="72"/>
      <c r="AA740" s="72"/>
    </row>
    <row r="741" ht="15.75" customHeight="1">
      <c r="X741" s="72"/>
      <c r="Y741" s="72"/>
      <c r="Z741" s="72"/>
      <c r="AA741" s="72"/>
    </row>
    <row r="742" ht="15.75" customHeight="1">
      <c r="X742" s="72"/>
      <c r="Y742" s="72"/>
      <c r="Z742" s="72"/>
      <c r="AA742" s="72"/>
    </row>
    <row r="743" ht="15.75" customHeight="1">
      <c r="X743" s="72"/>
      <c r="Y743" s="72"/>
      <c r="Z743" s="72"/>
      <c r="AA743" s="72"/>
    </row>
    <row r="744" ht="15.75" customHeight="1">
      <c r="X744" s="72"/>
      <c r="Y744" s="72"/>
      <c r="Z744" s="72"/>
      <c r="AA744" s="72"/>
    </row>
    <row r="745" ht="15.75" customHeight="1">
      <c r="X745" s="72"/>
      <c r="Y745" s="72"/>
      <c r="Z745" s="72"/>
      <c r="AA745" s="72"/>
    </row>
    <row r="746" ht="15.75" customHeight="1">
      <c r="X746" s="72"/>
      <c r="Y746" s="72"/>
      <c r="Z746" s="72"/>
      <c r="AA746" s="72"/>
    </row>
    <row r="747" ht="15.75" customHeight="1">
      <c r="X747" s="72"/>
      <c r="Y747" s="72"/>
      <c r="Z747" s="72"/>
      <c r="AA747" s="72"/>
    </row>
    <row r="748" ht="15.75" customHeight="1">
      <c r="X748" s="72"/>
      <c r="Y748" s="72"/>
      <c r="Z748" s="72"/>
      <c r="AA748" s="72"/>
    </row>
    <row r="749" ht="15.75" customHeight="1">
      <c r="X749" s="72"/>
      <c r="Y749" s="72"/>
      <c r="Z749" s="72"/>
      <c r="AA749" s="72"/>
    </row>
    <row r="750" ht="15.75" customHeight="1">
      <c r="X750" s="72"/>
      <c r="Y750" s="72"/>
      <c r="Z750" s="72"/>
      <c r="AA750" s="72"/>
    </row>
    <row r="751" ht="15.75" customHeight="1">
      <c r="X751" s="72"/>
      <c r="Y751" s="72"/>
      <c r="Z751" s="72"/>
      <c r="AA751" s="72"/>
    </row>
    <row r="752" ht="15.75" customHeight="1">
      <c r="X752" s="72"/>
      <c r="Y752" s="72"/>
      <c r="Z752" s="72"/>
      <c r="AA752" s="72"/>
    </row>
    <row r="753" ht="15.75" customHeight="1">
      <c r="X753" s="72"/>
      <c r="Y753" s="72"/>
      <c r="Z753" s="72"/>
      <c r="AA753" s="72"/>
    </row>
    <row r="754" ht="15.75" customHeight="1">
      <c r="X754" s="72"/>
      <c r="Y754" s="72"/>
      <c r="Z754" s="72"/>
      <c r="AA754" s="72"/>
    </row>
    <row r="755" ht="15.75" customHeight="1">
      <c r="X755" s="72"/>
      <c r="Y755" s="72"/>
      <c r="Z755" s="72"/>
      <c r="AA755" s="72"/>
    </row>
    <row r="756" ht="15.75" customHeight="1">
      <c r="X756" s="72"/>
      <c r="Y756" s="72"/>
      <c r="Z756" s="72"/>
      <c r="AA756" s="72"/>
    </row>
    <row r="757" ht="15.75" customHeight="1">
      <c r="X757" s="72"/>
      <c r="Y757" s="72"/>
      <c r="Z757" s="72"/>
      <c r="AA757" s="72"/>
    </row>
    <row r="758" ht="15.75" customHeight="1">
      <c r="X758" s="72"/>
      <c r="Y758" s="72"/>
      <c r="Z758" s="72"/>
      <c r="AA758" s="72"/>
    </row>
    <row r="759" ht="15.75" customHeight="1">
      <c r="X759" s="72"/>
      <c r="Y759" s="72"/>
      <c r="Z759" s="72"/>
      <c r="AA759" s="72"/>
    </row>
    <row r="760" ht="15.75" customHeight="1">
      <c r="X760" s="72"/>
      <c r="Y760" s="72"/>
      <c r="Z760" s="72"/>
      <c r="AA760" s="72"/>
    </row>
    <row r="761" ht="15.75" customHeight="1">
      <c r="X761" s="72"/>
      <c r="Y761" s="72"/>
      <c r="Z761" s="72"/>
      <c r="AA761" s="72"/>
    </row>
    <row r="762" ht="15.75" customHeight="1">
      <c r="X762" s="72"/>
      <c r="Y762" s="72"/>
      <c r="Z762" s="72"/>
      <c r="AA762" s="72"/>
    </row>
    <row r="763" ht="15.75" customHeight="1">
      <c r="X763" s="72"/>
      <c r="Y763" s="72"/>
      <c r="Z763" s="72"/>
      <c r="AA763" s="72"/>
    </row>
    <row r="764" ht="15.75" customHeight="1">
      <c r="X764" s="72"/>
      <c r="Y764" s="72"/>
      <c r="Z764" s="72"/>
      <c r="AA764" s="72"/>
    </row>
    <row r="765" ht="15.75" customHeight="1">
      <c r="X765" s="72"/>
      <c r="Y765" s="72"/>
      <c r="Z765" s="72"/>
      <c r="AA765" s="72"/>
    </row>
    <row r="766" ht="15.75" customHeight="1">
      <c r="X766" s="72"/>
      <c r="Y766" s="72"/>
      <c r="Z766" s="72"/>
      <c r="AA766" s="72"/>
    </row>
    <row r="767" ht="15.75" customHeight="1">
      <c r="X767" s="72"/>
      <c r="Y767" s="72"/>
      <c r="Z767" s="72"/>
      <c r="AA767" s="72"/>
    </row>
    <row r="768" ht="15.75" customHeight="1">
      <c r="X768" s="72"/>
      <c r="Y768" s="72"/>
      <c r="Z768" s="72"/>
      <c r="AA768" s="72"/>
    </row>
    <row r="769" ht="15.75" customHeight="1">
      <c r="X769" s="72"/>
      <c r="Y769" s="72"/>
      <c r="Z769" s="72"/>
      <c r="AA769" s="72"/>
    </row>
    <row r="770" ht="15.75" customHeight="1">
      <c r="X770" s="72"/>
      <c r="Y770" s="72"/>
      <c r="Z770" s="72"/>
      <c r="AA770" s="72"/>
    </row>
    <row r="771" ht="15.75" customHeight="1">
      <c r="X771" s="72"/>
      <c r="Y771" s="72"/>
      <c r="Z771" s="72"/>
      <c r="AA771" s="72"/>
    </row>
    <row r="772" ht="15.75" customHeight="1">
      <c r="X772" s="72"/>
      <c r="Y772" s="72"/>
      <c r="Z772" s="72"/>
      <c r="AA772" s="72"/>
    </row>
    <row r="773" ht="15.75" customHeight="1">
      <c r="X773" s="72"/>
      <c r="Y773" s="72"/>
      <c r="Z773" s="72"/>
      <c r="AA773" s="72"/>
    </row>
    <row r="774" ht="15.75" customHeight="1">
      <c r="X774" s="72"/>
      <c r="Y774" s="72"/>
      <c r="Z774" s="72"/>
      <c r="AA774" s="72"/>
    </row>
    <row r="775" ht="15.75" customHeight="1">
      <c r="X775" s="72"/>
      <c r="Y775" s="72"/>
      <c r="Z775" s="72"/>
      <c r="AA775" s="72"/>
    </row>
    <row r="776" ht="15.75" customHeight="1">
      <c r="X776" s="72"/>
      <c r="Y776" s="72"/>
      <c r="Z776" s="72"/>
      <c r="AA776" s="72"/>
    </row>
    <row r="777" ht="15.75" customHeight="1">
      <c r="X777" s="72"/>
      <c r="Y777" s="72"/>
      <c r="Z777" s="72"/>
      <c r="AA777" s="72"/>
    </row>
    <row r="778" ht="15.75" customHeight="1">
      <c r="X778" s="72"/>
      <c r="Y778" s="72"/>
      <c r="Z778" s="72"/>
      <c r="AA778" s="72"/>
    </row>
    <row r="779" ht="15.75" customHeight="1">
      <c r="X779" s="72"/>
      <c r="Y779" s="72"/>
      <c r="Z779" s="72"/>
      <c r="AA779" s="72"/>
    </row>
    <row r="780" ht="15.75" customHeight="1">
      <c r="X780" s="72"/>
      <c r="Y780" s="72"/>
      <c r="Z780" s="72"/>
      <c r="AA780" s="72"/>
    </row>
    <row r="781" ht="15.75" customHeight="1">
      <c r="X781" s="72"/>
      <c r="Y781" s="72"/>
      <c r="Z781" s="72"/>
      <c r="AA781" s="72"/>
    </row>
    <row r="782" ht="15.75" customHeight="1">
      <c r="X782" s="72"/>
      <c r="Y782" s="72"/>
      <c r="Z782" s="72"/>
      <c r="AA782" s="72"/>
    </row>
    <row r="783" ht="15.75" customHeight="1">
      <c r="X783" s="72"/>
      <c r="Y783" s="72"/>
      <c r="Z783" s="72"/>
      <c r="AA783" s="72"/>
    </row>
    <row r="784" ht="15.75" customHeight="1">
      <c r="X784" s="72"/>
      <c r="Y784" s="72"/>
      <c r="Z784" s="72"/>
      <c r="AA784" s="72"/>
    </row>
    <row r="785" ht="15.75" customHeight="1">
      <c r="X785" s="72"/>
      <c r="Y785" s="72"/>
      <c r="Z785" s="72"/>
      <c r="AA785" s="72"/>
    </row>
    <row r="786" ht="15.75" customHeight="1">
      <c r="X786" s="72"/>
      <c r="Y786" s="72"/>
      <c r="Z786" s="72"/>
      <c r="AA786" s="72"/>
    </row>
    <row r="787" ht="15.75" customHeight="1">
      <c r="X787" s="72"/>
      <c r="Y787" s="72"/>
      <c r="Z787" s="72"/>
      <c r="AA787" s="72"/>
    </row>
    <row r="788" ht="15.75" customHeight="1">
      <c r="X788" s="72"/>
      <c r="Y788" s="72"/>
      <c r="Z788" s="72"/>
      <c r="AA788" s="72"/>
    </row>
    <row r="789" ht="15.75" customHeight="1">
      <c r="X789" s="72"/>
      <c r="Y789" s="72"/>
      <c r="Z789" s="72"/>
      <c r="AA789" s="72"/>
    </row>
    <row r="790" ht="15.75" customHeight="1">
      <c r="X790" s="72"/>
      <c r="Y790" s="72"/>
      <c r="Z790" s="72"/>
      <c r="AA790" s="72"/>
    </row>
    <row r="791" ht="15.75" customHeight="1">
      <c r="X791" s="72"/>
      <c r="Y791" s="72"/>
      <c r="Z791" s="72"/>
      <c r="AA791" s="72"/>
    </row>
    <row r="792" ht="15.75" customHeight="1">
      <c r="X792" s="72"/>
      <c r="Y792" s="72"/>
      <c r="Z792" s="72"/>
      <c r="AA792" s="72"/>
    </row>
    <row r="793" ht="15.75" customHeight="1">
      <c r="X793" s="72"/>
      <c r="Y793" s="72"/>
      <c r="Z793" s="72"/>
      <c r="AA793" s="72"/>
    </row>
    <row r="794" ht="15.75" customHeight="1">
      <c r="X794" s="72"/>
      <c r="Y794" s="72"/>
      <c r="Z794" s="72"/>
      <c r="AA794" s="72"/>
    </row>
    <row r="795" ht="15.75" customHeight="1">
      <c r="X795" s="72"/>
      <c r="Y795" s="72"/>
      <c r="Z795" s="72"/>
      <c r="AA795" s="72"/>
    </row>
    <row r="796" ht="15.75" customHeight="1">
      <c r="X796" s="72"/>
      <c r="Y796" s="72"/>
      <c r="Z796" s="72"/>
      <c r="AA796" s="72"/>
    </row>
    <row r="797" ht="15.75" customHeight="1">
      <c r="X797" s="72"/>
      <c r="Y797" s="72"/>
      <c r="Z797" s="72"/>
      <c r="AA797" s="72"/>
    </row>
    <row r="798" ht="15.75" customHeight="1">
      <c r="X798" s="72"/>
      <c r="Y798" s="72"/>
      <c r="Z798" s="72"/>
      <c r="AA798" s="72"/>
    </row>
    <row r="799" ht="15.75" customHeight="1">
      <c r="X799" s="72"/>
      <c r="Y799" s="72"/>
      <c r="Z799" s="72"/>
      <c r="AA799" s="72"/>
    </row>
    <row r="800" ht="15.75" customHeight="1">
      <c r="X800" s="72"/>
      <c r="Y800" s="72"/>
      <c r="Z800" s="72"/>
      <c r="AA800" s="72"/>
    </row>
    <row r="801" ht="15.75" customHeight="1">
      <c r="X801" s="72"/>
      <c r="Y801" s="72"/>
      <c r="Z801" s="72"/>
      <c r="AA801" s="72"/>
    </row>
    <row r="802" ht="15.75" customHeight="1">
      <c r="X802" s="72"/>
      <c r="Y802" s="72"/>
      <c r="Z802" s="72"/>
      <c r="AA802" s="72"/>
    </row>
    <row r="803" ht="15.75" customHeight="1">
      <c r="X803" s="72"/>
      <c r="Y803" s="72"/>
      <c r="Z803" s="72"/>
      <c r="AA803" s="72"/>
    </row>
    <row r="804" ht="15.75" customHeight="1">
      <c r="X804" s="72"/>
      <c r="Y804" s="72"/>
      <c r="Z804" s="72"/>
      <c r="AA804" s="72"/>
    </row>
    <row r="805" ht="15.75" customHeight="1">
      <c r="X805" s="72"/>
      <c r="Y805" s="72"/>
      <c r="Z805" s="72"/>
      <c r="AA805" s="72"/>
    </row>
    <row r="806" ht="15.75" customHeight="1">
      <c r="X806" s="72"/>
      <c r="Y806" s="72"/>
      <c r="Z806" s="72"/>
      <c r="AA806" s="72"/>
    </row>
    <row r="807" ht="15.75" customHeight="1">
      <c r="X807" s="72"/>
      <c r="Y807" s="72"/>
      <c r="Z807" s="72"/>
      <c r="AA807" s="72"/>
    </row>
    <row r="808" ht="15.75" customHeight="1">
      <c r="X808" s="72"/>
      <c r="Y808" s="72"/>
      <c r="Z808" s="72"/>
      <c r="AA808" s="72"/>
    </row>
    <row r="809" ht="15.75" customHeight="1">
      <c r="X809" s="72"/>
      <c r="Y809" s="72"/>
      <c r="Z809" s="72"/>
      <c r="AA809" s="72"/>
    </row>
    <row r="810" ht="15.75" customHeight="1">
      <c r="X810" s="72"/>
      <c r="Y810" s="72"/>
      <c r="Z810" s="72"/>
      <c r="AA810" s="72"/>
    </row>
    <row r="811" ht="15.75" customHeight="1">
      <c r="X811" s="72"/>
      <c r="Y811" s="72"/>
      <c r="Z811" s="72"/>
      <c r="AA811" s="72"/>
    </row>
    <row r="812" ht="15.75" customHeight="1">
      <c r="X812" s="72"/>
      <c r="Y812" s="72"/>
      <c r="Z812" s="72"/>
      <c r="AA812" s="72"/>
    </row>
    <row r="813" ht="15.75" customHeight="1">
      <c r="X813" s="72"/>
      <c r="Y813" s="72"/>
      <c r="Z813" s="72"/>
      <c r="AA813" s="72"/>
    </row>
    <row r="814" ht="15.75" customHeight="1">
      <c r="X814" s="72"/>
      <c r="Y814" s="72"/>
      <c r="Z814" s="72"/>
      <c r="AA814" s="72"/>
    </row>
    <row r="815" ht="15.75" customHeight="1">
      <c r="X815" s="72"/>
      <c r="Y815" s="72"/>
      <c r="Z815" s="72"/>
      <c r="AA815" s="72"/>
    </row>
    <row r="816" ht="15.75" customHeight="1">
      <c r="X816" s="72"/>
      <c r="Y816" s="72"/>
      <c r="Z816" s="72"/>
      <c r="AA816" s="72"/>
    </row>
    <row r="817" ht="15.75" customHeight="1">
      <c r="X817" s="72"/>
      <c r="Y817" s="72"/>
      <c r="Z817" s="72"/>
      <c r="AA817" s="72"/>
    </row>
    <row r="818" ht="15.75" customHeight="1">
      <c r="X818" s="72"/>
      <c r="Y818" s="72"/>
      <c r="Z818" s="72"/>
      <c r="AA818" s="72"/>
    </row>
    <row r="819" ht="15.75" customHeight="1">
      <c r="X819" s="72"/>
      <c r="Y819" s="72"/>
      <c r="Z819" s="72"/>
      <c r="AA819" s="72"/>
    </row>
    <row r="820" ht="15.75" customHeight="1">
      <c r="X820" s="72"/>
      <c r="Y820" s="72"/>
      <c r="Z820" s="72"/>
      <c r="AA820" s="72"/>
    </row>
    <row r="821" ht="15.75" customHeight="1">
      <c r="X821" s="72"/>
      <c r="Y821" s="72"/>
      <c r="Z821" s="72"/>
      <c r="AA821" s="72"/>
    </row>
    <row r="822" ht="15.75" customHeight="1">
      <c r="X822" s="72"/>
      <c r="Y822" s="72"/>
      <c r="Z822" s="72"/>
      <c r="AA822" s="72"/>
    </row>
    <row r="823" ht="15.75" customHeight="1">
      <c r="X823" s="72"/>
      <c r="Y823" s="72"/>
      <c r="Z823" s="72"/>
      <c r="AA823" s="72"/>
    </row>
    <row r="824" ht="15.75" customHeight="1">
      <c r="X824" s="72"/>
      <c r="Y824" s="72"/>
      <c r="Z824" s="72"/>
      <c r="AA824" s="72"/>
    </row>
    <row r="825" ht="15.75" customHeight="1">
      <c r="X825" s="72"/>
      <c r="Y825" s="72"/>
      <c r="Z825" s="72"/>
      <c r="AA825" s="72"/>
    </row>
    <row r="826" ht="15.75" customHeight="1">
      <c r="X826" s="72"/>
      <c r="Y826" s="72"/>
      <c r="Z826" s="72"/>
      <c r="AA826" s="72"/>
    </row>
    <row r="827" ht="15.75" customHeight="1">
      <c r="X827" s="72"/>
      <c r="Y827" s="72"/>
      <c r="Z827" s="72"/>
      <c r="AA827" s="72"/>
    </row>
    <row r="828" ht="15.75" customHeight="1">
      <c r="X828" s="72"/>
      <c r="Y828" s="72"/>
      <c r="Z828" s="72"/>
      <c r="AA828" s="72"/>
    </row>
    <row r="829" ht="15.75" customHeight="1">
      <c r="X829" s="72"/>
      <c r="Y829" s="72"/>
      <c r="Z829" s="72"/>
      <c r="AA829" s="72"/>
    </row>
    <row r="830" ht="15.75" customHeight="1">
      <c r="X830" s="72"/>
      <c r="Y830" s="72"/>
      <c r="Z830" s="72"/>
      <c r="AA830" s="72"/>
    </row>
    <row r="831" ht="15.75" customHeight="1">
      <c r="X831" s="72"/>
      <c r="Y831" s="72"/>
      <c r="Z831" s="72"/>
      <c r="AA831" s="72"/>
    </row>
    <row r="832" ht="15.75" customHeight="1">
      <c r="X832" s="72"/>
      <c r="Y832" s="72"/>
      <c r="Z832" s="72"/>
      <c r="AA832" s="72"/>
    </row>
    <row r="833" ht="15.75" customHeight="1">
      <c r="X833" s="72"/>
      <c r="Y833" s="72"/>
      <c r="Z833" s="72"/>
      <c r="AA833" s="72"/>
    </row>
    <row r="834" ht="15.75" customHeight="1">
      <c r="X834" s="72"/>
      <c r="Y834" s="72"/>
      <c r="Z834" s="72"/>
      <c r="AA834" s="72"/>
    </row>
    <row r="835" ht="15.75" customHeight="1">
      <c r="X835" s="72"/>
      <c r="Y835" s="72"/>
      <c r="Z835" s="72"/>
      <c r="AA835" s="72"/>
    </row>
    <row r="836" ht="15.75" customHeight="1">
      <c r="X836" s="72"/>
      <c r="Y836" s="72"/>
      <c r="Z836" s="72"/>
      <c r="AA836" s="72"/>
    </row>
    <row r="837" ht="15.75" customHeight="1">
      <c r="X837" s="72"/>
      <c r="Y837" s="72"/>
      <c r="Z837" s="72"/>
      <c r="AA837" s="72"/>
    </row>
    <row r="838" ht="15.75" customHeight="1">
      <c r="X838" s="72"/>
      <c r="Y838" s="72"/>
      <c r="Z838" s="72"/>
      <c r="AA838" s="72"/>
    </row>
    <row r="839" ht="15.75" customHeight="1">
      <c r="X839" s="72"/>
      <c r="Y839" s="72"/>
      <c r="Z839" s="72"/>
      <c r="AA839" s="72"/>
    </row>
    <row r="840" ht="15.75" customHeight="1">
      <c r="X840" s="72"/>
      <c r="Y840" s="72"/>
      <c r="Z840" s="72"/>
      <c r="AA840" s="72"/>
    </row>
    <row r="841" ht="15.75" customHeight="1">
      <c r="X841" s="72"/>
      <c r="Y841" s="72"/>
      <c r="Z841" s="72"/>
      <c r="AA841" s="72"/>
    </row>
    <row r="842" ht="15.75" customHeight="1">
      <c r="X842" s="72"/>
      <c r="Y842" s="72"/>
      <c r="Z842" s="72"/>
      <c r="AA842" s="72"/>
    </row>
    <row r="843" ht="15.75" customHeight="1">
      <c r="X843" s="72"/>
      <c r="Y843" s="72"/>
      <c r="Z843" s="72"/>
      <c r="AA843" s="72"/>
    </row>
    <row r="844" ht="15.75" customHeight="1">
      <c r="X844" s="72"/>
      <c r="Y844" s="72"/>
      <c r="Z844" s="72"/>
      <c r="AA844" s="72"/>
    </row>
    <row r="845" ht="15.75" customHeight="1">
      <c r="X845" s="72"/>
      <c r="Y845" s="72"/>
      <c r="Z845" s="72"/>
      <c r="AA845" s="72"/>
    </row>
    <row r="846" ht="15.75" customHeight="1">
      <c r="X846" s="72"/>
      <c r="Y846" s="72"/>
      <c r="Z846" s="72"/>
      <c r="AA846" s="72"/>
    </row>
    <row r="847" ht="15.75" customHeight="1">
      <c r="X847" s="72"/>
      <c r="Y847" s="72"/>
      <c r="Z847" s="72"/>
      <c r="AA847" s="72"/>
    </row>
    <row r="848" ht="15.75" customHeight="1">
      <c r="X848" s="72"/>
      <c r="Y848" s="72"/>
      <c r="Z848" s="72"/>
      <c r="AA848" s="72"/>
    </row>
    <row r="849" ht="15.75" customHeight="1">
      <c r="X849" s="72"/>
      <c r="Y849" s="72"/>
      <c r="Z849" s="72"/>
      <c r="AA849" s="72"/>
    </row>
    <row r="850" ht="15.75" customHeight="1">
      <c r="X850" s="72"/>
      <c r="Y850" s="72"/>
      <c r="Z850" s="72"/>
      <c r="AA850" s="72"/>
    </row>
    <row r="851" ht="15.75" customHeight="1">
      <c r="X851" s="72"/>
      <c r="Y851" s="72"/>
      <c r="Z851" s="72"/>
      <c r="AA851" s="72"/>
    </row>
    <row r="852" ht="15.75" customHeight="1">
      <c r="X852" s="72"/>
      <c r="Y852" s="72"/>
      <c r="Z852" s="72"/>
      <c r="AA852" s="72"/>
    </row>
    <row r="853" ht="15.75" customHeight="1">
      <c r="X853" s="72"/>
      <c r="Y853" s="72"/>
      <c r="Z853" s="72"/>
      <c r="AA853" s="72"/>
    </row>
    <row r="854" ht="15.75" customHeight="1">
      <c r="X854" s="72"/>
      <c r="Y854" s="72"/>
      <c r="Z854" s="72"/>
      <c r="AA854" s="72"/>
    </row>
    <row r="855" ht="15.75" customHeight="1">
      <c r="X855" s="72"/>
      <c r="Y855" s="72"/>
      <c r="Z855" s="72"/>
      <c r="AA855" s="72"/>
    </row>
    <row r="856" ht="15.75" customHeight="1">
      <c r="X856" s="72"/>
      <c r="Y856" s="72"/>
      <c r="Z856" s="72"/>
      <c r="AA856" s="72"/>
    </row>
    <row r="857" ht="15.75" customHeight="1">
      <c r="X857" s="72"/>
      <c r="Y857" s="72"/>
      <c r="Z857" s="72"/>
      <c r="AA857" s="72"/>
    </row>
    <row r="858" ht="15.75" customHeight="1">
      <c r="X858" s="72"/>
      <c r="Y858" s="72"/>
      <c r="Z858" s="72"/>
      <c r="AA858" s="72"/>
    </row>
    <row r="859" ht="15.75" customHeight="1">
      <c r="X859" s="72"/>
      <c r="Y859" s="72"/>
      <c r="Z859" s="72"/>
      <c r="AA859" s="72"/>
    </row>
    <row r="860" ht="15.75" customHeight="1">
      <c r="X860" s="72"/>
      <c r="Y860" s="72"/>
      <c r="Z860" s="72"/>
      <c r="AA860" s="72"/>
    </row>
    <row r="861" ht="15.75" customHeight="1">
      <c r="X861" s="72"/>
      <c r="Y861" s="72"/>
      <c r="Z861" s="72"/>
      <c r="AA861" s="72"/>
    </row>
    <row r="862" ht="15.75" customHeight="1">
      <c r="X862" s="72"/>
      <c r="Y862" s="72"/>
      <c r="Z862" s="72"/>
      <c r="AA862" s="72"/>
    </row>
    <row r="863" ht="15.75" customHeight="1">
      <c r="X863" s="72"/>
      <c r="Y863" s="72"/>
      <c r="Z863" s="72"/>
      <c r="AA863" s="72"/>
    </row>
    <row r="864" ht="15.75" customHeight="1">
      <c r="X864" s="72"/>
      <c r="Y864" s="72"/>
      <c r="Z864" s="72"/>
      <c r="AA864" s="72"/>
    </row>
    <row r="865" ht="15.75" customHeight="1">
      <c r="X865" s="72"/>
      <c r="Y865" s="72"/>
      <c r="Z865" s="72"/>
      <c r="AA865" s="72"/>
    </row>
    <row r="866" ht="15.75" customHeight="1">
      <c r="X866" s="72"/>
      <c r="Y866" s="72"/>
      <c r="Z866" s="72"/>
      <c r="AA866" s="72"/>
    </row>
    <row r="867" ht="15.75" customHeight="1">
      <c r="X867" s="72"/>
      <c r="Y867" s="72"/>
      <c r="Z867" s="72"/>
      <c r="AA867" s="72"/>
    </row>
    <row r="868" ht="15.75" customHeight="1">
      <c r="X868" s="72"/>
      <c r="Y868" s="72"/>
      <c r="Z868" s="72"/>
      <c r="AA868" s="72"/>
    </row>
    <row r="869" ht="15.75" customHeight="1">
      <c r="X869" s="72"/>
      <c r="Y869" s="72"/>
      <c r="Z869" s="72"/>
      <c r="AA869" s="72"/>
    </row>
    <row r="870" ht="15.75" customHeight="1">
      <c r="X870" s="72"/>
      <c r="Y870" s="72"/>
      <c r="Z870" s="72"/>
      <c r="AA870" s="72"/>
    </row>
    <row r="871" ht="15.75" customHeight="1">
      <c r="X871" s="72"/>
      <c r="Y871" s="72"/>
      <c r="Z871" s="72"/>
      <c r="AA871" s="72"/>
    </row>
    <row r="872" ht="15.75" customHeight="1">
      <c r="X872" s="72"/>
      <c r="Y872" s="72"/>
      <c r="Z872" s="72"/>
      <c r="AA872" s="72"/>
    </row>
    <row r="873" ht="15.75" customHeight="1">
      <c r="X873" s="72"/>
      <c r="Y873" s="72"/>
      <c r="Z873" s="72"/>
      <c r="AA873" s="72"/>
    </row>
    <row r="874" ht="15.75" customHeight="1">
      <c r="X874" s="72"/>
      <c r="Y874" s="72"/>
      <c r="Z874" s="72"/>
      <c r="AA874" s="72"/>
    </row>
    <row r="875" ht="15.75" customHeight="1">
      <c r="X875" s="72"/>
      <c r="Y875" s="72"/>
      <c r="Z875" s="72"/>
      <c r="AA875" s="72"/>
    </row>
    <row r="876" ht="15.75" customHeight="1">
      <c r="X876" s="72"/>
      <c r="Y876" s="72"/>
      <c r="Z876" s="72"/>
      <c r="AA876" s="72"/>
    </row>
    <row r="877" ht="15.75" customHeight="1">
      <c r="X877" s="72"/>
      <c r="Y877" s="72"/>
      <c r="Z877" s="72"/>
      <c r="AA877" s="72"/>
    </row>
    <row r="878" ht="15.75" customHeight="1">
      <c r="X878" s="72"/>
      <c r="Y878" s="72"/>
      <c r="Z878" s="72"/>
      <c r="AA878" s="72"/>
    </row>
    <row r="879" ht="15.75" customHeight="1">
      <c r="X879" s="72"/>
      <c r="Y879" s="72"/>
      <c r="Z879" s="72"/>
      <c r="AA879" s="72"/>
    </row>
    <row r="880" ht="15.75" customHeight="1">
      <c r="X880" s="72"/>
      <c r="Y880" s="72"/>
      <c r="Z880" s="72"/>
      <c r="AA880" s="72"/>
    </row>
    <row r="881" ht="15.75" customHeight="1">
      <c r="X881" s="72"/>
      <c r="Y881" s="72"/>
      <c r="Z881" s="72"/>
      <c r="AA881" s="72"/>
    </row>
    <row r="882" ht="15.75" customHeight="1">
      <c r="X882" s="72"/>
      <c r="Y882" s="72"/>
      <c r="Z882" s="72"/>
      <c r="AA882" s="72"/>
    </row>
    <row r="883" ht="15.75" customHeight="1">
      <c r="X883" s="72"/>
      <c r="Y883" s="72"/>
      <c r="Z883" s="72"/>
      <c r="AA883" s="72"/>
    </row>
    <row r="884" ht="15.75" customHeight="1">
      <c r="X884" s="72"/>
      <c r="Y884" s="72"/>
      <c r="Z884" s="72"/>
      <c r="AA884" s="72"/>
    </row>
    <row r="885" ht="15.75" customHeight="1">
      <c r="X885" s="72"/>
      <c r="Y885" s="72"/>
      <c r="Z885" s="72"/>
      <c r="AA885" s="72"/>
    </row>
    <row r="886" ht="15.75" customHeight="1">
      <c r="X886" s="72"/>
      <c r="Y886" s="72"/>
      <c r="Z886" s="72"/>
      <c r="AA886" s="72"/>
    </row>
    <row r="887" ht="15.75" customHeight="1">
      <c r="X887" s="72"/>
      <c r="Y887" s="72"/>
      <c r="Z887" s="72"/>
      <c r="AA887" s="72"/>
    </row>
    <row r="888" ht="15.75" customHeight="1">
      <c r="X888" s="72"/>
      <c r="Y888" s="72"/>
      <c r="Z888" s="72"/>
      <c r="AA888" s="72"/>
    </row>
    <row r="889" ht="15.75" customHeight="1">
      <c r="X889" s="72"/>
      <c r="Y889" s="72"/>
      <c r="Z889" s="72"/>
      <c r="AA889" s="72"/>
    </row>
    <row r="890" ht="15.75" customHeight="1">
      <c r="X890" s="72"/>
      <c r="Y890" s="72"/>
      <c r="Z890" s="72"/>
      <c r="AA890" s="72"/>
    </row>
    <row r="891" ht="15.75" customHeight="1">
      <c r="X891" s="72"/>
      <c r="Y891" s="72"/>
      <c r="Z891" s="72"/>
      <c r="AA891" s="72"/>
    </row>
    <row r="892" ht="15.75" customHeight="1">
      <c r="X892" s="72"/>
      <c r="Y892" s="72"/>
      <c r="Z892" s="72"/>
      <c r="AA892" s="72"/>
    </row>
    <row r="893" ht="15.75" customHeight="1">
      <c r="X893" s="72"/>
      <c r="Y893" s="72"/>
      <c r="Z893" s="72"/>
      <c r="AA893" s="72"/>
    </row>
    <row r="894" ht="15.75" customHeight="1">
      <c r="X894" s="72"/>
      <c r="Y894" s="72"/>
      <c r="Z894" s="72"/>
      <c r="AA894" s="72"/>
    </row>
    <row r="895" ht="15.75" customHeight="1">
      <c r="X895" s="72"/>
      <c r="Y895" s="72"/>
      <c r="Z895" s="72"/>
      <c r="AA895" s="72"/>
    </row>
    <row r="896" ht="15.75" customHeight="1">
      <c r="X896" s="72"/>
      <c r="Y896" s="72"/>
      <c r="Z896" s="72"/>
      <c r="AA896" s="72"/>
    </row>
    <row r="897" ht="15.75" customHeight="1">
      <c r="X897" s="72"/>
      <c r="Y897" s="72"/>
      <c r="Z897" s="72"/>
      <c r="AA897" s="72"/>
    </row>
    <row r="898" ht="15.75" customHeight="1">
      <c r="X898" s="72"/>
      <c r="Y898" s="72"/>
      <c r="Z898" s="72"/>
      <c r="AA898" s="72"/>
    </row>
    <row r="899" ht="15.75" customHeight="1">
      <c r="X899" s="72"/>
      <c r="Y899" s="72"/>
      <c r="Z899" s="72"/>
      <c r="AA899" s="72"/>
    </row>
    <row r="900" ht="15.75" customHeight="1">
      <c r="X900" s="72"/>
      <c r="Y900" s="72"/>
      <c r="Z900" s="72"/>
      <c r="AA900" s="72"/>
    </row>
    <row r="901" ht="15.75" customHeight="1">
      <c r="X901" s="72"/>
      <c r="Y901" s="72"/>
      <c r="Z901" s="72"/>
      <c r="AA901" s="72"/>
    </row>
    <row r="902" ht="15.75" customHeight="1">
      <c r="X902" s="72"/>
      <c r="Y902" s="72"/>
      <c r="Z902" s="72"/>
      <c r="AA902" s="72"/>
    </row>
    <row r="903" ht="15.75" customHeight="1">
      <c r="X903" s="72"/>
      <c r="Y903" s="72"/>
      <c r="Z903" s="72"/>
      <c r="AA903" s="72"/>
    </row>
    <row r="904" ht="15.75" customHeight="1">
      <c r="X904" s="72"/>
      <c r="Y904" s="72"/>
      <c r="Z904" s="72"/>
      <c r="AA904" s="72"/>
    </row>
    <row r="905" ht="15.75" customHeight="1">
      <c r="X905" s="72"/>
      <c r="Y905" s="72"/>
      <c r="Z905" s="72"/>
      <c r="AA905" s="72"/>
    </row>
    <row r="906" ht="15.75" customHeight="1">
      <c r="X906" s="72"/>
      <c r="Y906" s="72"/>
      <c r="Z906" s="72"/>
      <c r="AA906" s="72"/>
    </row>
    <row r="907" ht="15.75" customHeight="1">
      <c r="X907" s="72"/>
      <c r="Y907" s="72"/>
      <c r="Z907" s="72"/>
      <c r="AA907" s="72"/>
    </row>
    <row r="908" ht="15.75" customHeight="1">
      <c r="X908" s="72"/>
      <c r="Y908" s="72"/>
      <c r="Z908" s="72"/>
      <c r="AA908" s="72"/>
    </row>
    <row r="909" ht="15.75" customHeight="1">
      <c r="X909" s="72"/>
      <c r="Y909" s="72"/>
      <c r="Z909" s="72"/>
      <c r="AA909" s="72"/>
    </row>
    <row r="910" ht="15.75" customHeight="1">
      <c r="X910" s="72"/>
      <c r="Y910" s="72"/>
      <c r="Z910" s="72"/>
      <c r="AA910" s="72"/>
    </row>
    <row r="911" ht="15.75" customHeight="1">
      <c r="X911" s="72"/>
      <c r="Y911" s="72"/>
      <c r="Z911" s="72"/>
      <c r="AA911" s="72"/>
    </row>
    <row r="912" ht="15.75" customHeight="1">
      <c r="X912" s="72"/>
      <c r="Y912" s="72"/>
      <c r="Z912" s="72"/>
      <c r="AA912" s="72"/>
    </row>
    <row r="913" ht="15.75" customHeight="1">
      <c r="X913" s="72"/>
      <c r="Y913" s="72"/>
      <c r="Z913" s="72"/>
      <c r="AA913" s="72"/>
    </row>
    <row r="914" ht="15.75" customHeight="1">
      <c r="X914" s="72"/>
      <c r="Y914" s="72"/>
      <c r="Z914" s="72"/>
      <c r="AA914" s="72"/>
    </row>
    <row r="915" ht="15.75" customHeight="1">
      <c r="X915" s="72"/>
      <c r="Y915" s="72"/>
      <c r="Z915" s="72"/>
      <c r="AA915" s="72"/>
    </row>
    <row r="916" ht="15.75" customHeight="1">
      <c r="X916" s="72"/>
      <c r="Y916" s="72"/>
      <c r="Z916" s="72"/>
      <c r="AA916" s="72"/>
    </row>
    <row r="917" ht="15.75" customHeight="1">
      <c r="X917" s="72"/>
      <c r="Y917" s="72"/>
      <c r="Z917" s="72"/>
      <c r="AA917" s="72"/>
    </row>
    <row r="918" ht="15.75" customHeight="1">
      <c r="X918" s="72"/>
      <c r="Y918" s="72"/>
      <c r="Z918" s="72"/>
      <c r="AA918" s="72"/>
    </row>
    <row r="919" ht="15.75" customHeight="1">
      <c r="X919" s="72"/>
      <c r="Y919" s="72"/>
      <c r="Z919" s="72"/>
      <c r="AA919" s="72"/>
    </row>
    <row r="920" ht="15.75" customHeight="1">
      <c r="X920" s="72"/>
      <c r="Y920" s="72"/>
      <c r="Z920" s="72"/>
      <c r="AA920" s="72"/>
    </row>
    <row r="921" ht="15.75" customHeight="1">
      <c r="X921" s="72"/>
      <c r="Y921" s="72"/>
      <c r="Z921" s="72"/>
      <c r="AA921" s="72"/>
    </row>
    <row r="922" ht="15.75" customHeight="1">
      <c r="X922" s="72"/>
      <c r="Y922" s="72"/>
      <c r="Z922" s="72"/>
      <c r="AA922" s="72"/>
    </row>
    <row r="923" ht="15.75" customHeight="1">
      <c r="X923" s="72"/>
      <c r="Y923" s="72"/>
      <c r="Z923" s="72"/>
      <c r="AA923" s="72"/>
    </row>
    <row r="924" ht="15.75" customHeight="1">
      <c r="X924" s="72"/>
      <c r="Y924" s="72"/>
      <c r="Z924" s="72"/>
      <c r="AA924" s="72"/>
    </row>
    <row r="925" ht="15.75" customHeight="1">
      <c r="X925" s="72"/>
      <c r="Y925" s="72"/>
      <c r="Z925" s="72"/>
      <c r="AA925" s="72"/>
    </row>
    <row r="926" ht="15.75" customHeight="1">
      <c r="X926" s="72"/>
      <c r="Y926" s="72"/>
      <c r="Z926" s="72"/>
      <c r="AA926" s="72"/>
    </row>
    <row r="927" ht="15.75" customHeight="1">
      <c r="X927" s="72"/>
      <c r="Y927" s="72"/>
      <c r="Z927" s="72"/>
      <c r="AA927" s="72"/>
    </row>
    <row r="928" ht="15.75" customHeight="1">
      <c r="X928" s="72"/>
      <c r="Y928" s="72"/>
      <c r="Z928" s="72"/>
      <c r="AA928" s="72"/>
    </row>
    <row r="929" ht="15.75" customHeight="1">
      <c r="X929" s="72"/>
      <c r="Y929" s="72"/>
      <c r="Z929" s="72"/>
      <c r="AA929" s="72"/>
    </row>
    <row r="930" ht="15.75" customHeight="1">
      <c r="X930" s="72"/>
      <c r="Y930" s="72"/>
      <c r="Z930" s="72"/>
      <c r="AA930" s="72"/>
    </row>
    <row r="931" ht="15.75" customHeight="1">
      <c r="X931" s="72"/>
      <c r="Y931" s="72"/>
      <c r="Z931" s="72"/>
      <c r="AA931" s="72"/>
    </row>
    <row r="932" ht="15.75" customHeight="1">
      <c r="X932" s="72"/>
      <c r="Y932" s="72"/>
      <c r="Z932" s="72"/>
      <c r="AA932" s="72"/>
    </row>
    <row r="933" ht="15.75" customHeight="1">
      <c r="X933" s="72"/>
      <c r="Y933" s="72"/>
      <c r="Z933" s="72"/>
      <c r="AA933" s="72"/>
    </row>
    <row r="934" ht="15.75" customHeight="1">
      <c r="X934" s="72"/>
      <c r="Y934" s="72"/>
      <c r="Z934" s="72"/>
      <c r="AA934" s="72"/>
    </row>
    <row r="935" ht="15.75" customHeight="1">
      <c r="X935" s="72"/>
      <c r="Y935" s="72"/>
      <c r="Z935" s="72"/>
      <c r="AA935" s="72"/>
    </row>
    <row r="936" ht="15.75" customHeight="1">
      <c r="X936" s="72"/>
      <c r="Y936" s="72"/>
      <c r="Z936" s="72"/>
      <c r="AA936" s="72"/>
    </row>
    <row r="937" ht="15.75" customHeight="1">
      <c r="X937" s="72"/>
      <c r="Y937" s="72"/>
      <c r="Z937" s="72"/>
      <c r="AA937" s="72"/>
    </row>
    <row r="938" ht="15.75" customHeight="1">
      <c r="X938" s="72"/>
      <c r="Y938" s="72"/>
      <c r="Z938" s="72"/>
      <c r="AA938" s="72"/>
    </row>
    <row r="939" ht="15.75" customHeight="1">
      <c r="X939" s="72"/>
      <c r="Y939" s="72"/>
      <c r="Z939" s="72"/>
      <c r="AA939" s="72"/>
    </row>
    <row r="940" ht="15.75" customHeight="1">
      <c r="X940" s="72"/>
      <c r="Y940" s="72"/>
      <c r="Z940" s="72"/>
      <c r="AA940" s="72"/>
    </row>
    <row r="941" ht="15.75" customHeight="1">
      <c r="X941" s="72"/>
      <c r="Y941" s="72"/>
      <c r="Z941" s="72"/>
      <c r="AA941" s="72"/>
    </row>
    <row r="942" ht="15.75" customHeight="1">
      <c r="X942" s="72"/>
      <c r="Y942" s="72"/>
      <c r="Z942" s="72"/>
      <c r="AA942" s="72"/>
    </row>
    <row r="943" ht="15.75" customHeight="1">
      <c r="X943" s="72"/>
      <c r="Y943" s="72"/>
      <c r="Z943" s="72"/>
      <c r="AA943" s="72"/>
    </row>
    <row r="944" ht="15.75" customHeight="1">
      <c r="X944" s="72"/>
      <c r="Y944" s="72"/>
      <c r="Z944" s="72"/>
      <c r="AA944" s="72"/>
    </row>
    <row r="945" ht="15.75" customHeight="1">
      <c r="X945" s="72"/>
      <c r="Y945" s="72"/>
      <c r="Z945" s="72"/>
      <c r="AA945" s="72"/>
    </row>
    <row r="946" ht="15.75" customHeight="1">
      <c r="X946" s="72"/>
      <c r="Y946" s="72"/>
      <c r="Z946" s="72"/>
      <c r="AA946" s="72"/>
    </row>
    <row r="947" ht="15.75" customHeight="1">
      <c r="X947" s="72"/>
      <c r="Y947" s="72"/>
      <c r="Z947" s="72"/>
      <c r="AA947" s="72"/>
    </row>
    <row r="948" ht="15.75" customHeight="1">
      <c r="X948" s="72"/>
      <c r="Y948" s="72"/>
      <c r="Z948" s="72"/>
      <c r="AA948" s="72"/>
    </row>
    <row r="949" ht="15.75" customHeight="1">
      <c r="X949" s="72"/>
      <c r="Y949" s="72"/>
      <c r="Z949" s="72"/>
      <c r="AA949" s="72"/>
    </row>
    <row r="950" ht="15.75" customHeight="1">
      <c r="X950" s="72"/>
      <c r="Y950" s="72"/>
      <c r="Z950" s="72"/>
      <c r="AA950" s="72"/>
    </row>
    <row r="951" ht="15.75" customHeight="1">
      <c r="X951" s="72"/>
      <c r="Y951" s="72"/>
      <c r="Z951" s="72"/>
      <c r="AA951" s="72"/>
    </row>
    <row r="952" ht="15.75" customHeight="1">
      <c r="X952" s="72"/>
      <c r="Y952" s="72"/>
      <c r="Z952" s="72"/>
      <c r="AA952" s="72"/>
    </row>
    <row r="953" ht="15.75" customHeight="1">
      <c r="X953" s="72"/>
      <c r="Y953" s="72"/>
      <c r="Z953" s="72"/>
      <c r="AA953" s="72"/>
    </row>
    <row r="954" ht="15.75" customHeight="1">
      <c r="X954" s="72"/>
      <c r="Y954" s="72"/>
      <c r="Z954" s="72"/>
      <c r="AA954" s="72"/>
    </row>
    <row r="955" ht="15.75" customHeight="1">
      <c r="X955" s="72"/>
      <c r="Y955" s="72"/>
      <c r="Z955" s="72"/>
      <c r="AA955" s="72"/>
    </row>
    <row r="956" ht="15.75" customHeight="1">
      <c r="X956" s="72"/>
      <c r="Y956" s="72"/>
      <c r="Z956" s="72"/>
      <c r="AA956" s="72"/>
    </row>
    <row r="957" ht="15.75" customHeight="1">
      <c r="X957" s="72"/>
      <c r="Y957" s="72"/>
      <c r="Z957" s="72"/>
      <c r="AA957" s="72"/>
    </row>
    <row r="958" ht="15.75" customHeight="1">
      <c r="X958" s="72"/>
      <c r="Y958" s="72"/>
      <c r="Z958" s="72"/>
      <c r="AA958" s="72"/>
    </row>
    <row r="959" ht="15.75" customHeight="1">
      <c r="X959" s="72"/>
      <c r="Y959" s="72"/>
      <c r="Z959" s="72"/>
      <c r="AA959" s="72"/>
    </row>
    <row r="960" ht="15.75" customHeight="1">
      <c r="X960" s="72"/>
      <c r="Y960" s="72"/>
      <c r="Z960" s="72"/>
      <c r="AA960" s="72"/>
    </row>
    <row r="961" ht="15.75" customHeight="1">
      <c r="X961" s="72"/>
      <c r="Y961" s="72"/>
      <c r="Z961" s="72"/>
      <c r="AA961" s="72"/>
    </row>
    <row r="962" ht="15.75" customHeight="1">
      <c r="X962" s="72"/>
      <c r="Y962" s="72"/>
      <c r="Z962" s="72"/>
      <c r="AA962" s="72"/>
    </row>
    <row r="963" ht="15.75" customHeight="1">
      <c r="X963" s="72"/>
      <c r="Y963" s="72"/>
      <c r="Z963" s="72"/>
      <c r="AA963" s="72"/>
    </row>
    <row r="964" ht="15.75" customHeight="1">
      <c r="X964" s="72"/>
      <c r="Y964" s="72"/>
      <c r="Z964" s="72"/>
      <c r="AA964" s="72"/>
    </row>
    <row r="965" ht="15.75" customHeight="1">
      <c r="X965" s="72"/>
      <c r="Y965" s="72"/>
      <c r="Z965" s="72"/>
      <c r="AA965" s="72"/>
    </row>
    <row r="966" ht="15.75" customHeight="1">
      <c r="X966" s="72"/>
      <c r="Y966" s="72"/>
      <c r="Z966" s="72"/>
      <c r="AA966" s="72"/>
    </row>
    <row r="967" ht="15.75" customHeight="1">
      <c r="X967" s="72"/>
      <c r="Y967" s="72"/>
      <c r="Z967" s="72"/>
      <c r="AA967" s="72"/>
    </row>
    <row r="968" ht="15.75" customHeight="1">
      <c r="X968" s="72"/>
      <c r="Y968" s="72"/>
      <c r="Z968" s="72"/>
      <c r="AA968" s="72"/>
    </row>
    <row r="969" ht="15.75" customHeight="1">
      <c r="X969" s="72"/>
      <c r="Y969" s="72"/>
      <c r="Z969" s="72"/>
      <c r="AA969" s="72"/>
    </row>
    <row r="970" ht="15.75" customHeight="1">
      <c r="X970" s="72"/>
      <c r="Y970" s="72"/>
      <c r="Z970" s="72"/>
      <c r="AA970" s="72"/>
    </row>
    <row r="971" ht="15.75" customHeight="1">
      <c r="X971" s="72"/>
      <c r="Y971" s="72"/>
      <c r="Z971" s="72"/>
      <c r="AA971" s="72"/>
    </row>
    <row r="972" ht="15.75" customHeight="1">
      <c r="X972" s="72"/>
      <c r="Y972" s="72"/>
      <c r="Z972" s="72"/>
      <c r="AA972" s="72"/>
    </row>
    <row r="973" ht="15.75" customHeight="1">
      <c r="X973" s="72"/>
      <c r="Y973" s="72"/>
      <c r="Z973" s="72"/>
      <c r="AA973" s="72"/>
    </row>
    <row r="974" ht="15.75" customHeight="1">
      <c r="X974" s="72"/>
      <c r="Y974" s="72"/>
      <c r="Z974" s="72"/>
      <c r="AA974" s="72"/>
    </row>
    <row r="975" ht="15.75" customHeight="1">
      <c r="X975" s="72"/>
      <c r="Y975" s="72"/>
      <c r="Z975" s="72"/>
      <c r="AA975" s="72"/>
    </row>
    <row r="976" ht="15.75" customHeight="1">
      <c r="X976" s="72"/>
      <c r="Y976" s="72"/>
      <c r="Z976" s="72"/>
      <c r="AA976" s="72"/>
    </row>
    <row r="977" ht="15.75" customHeight="1">
      <c r="X977" s="72"/>
      <c r="Y977" s="72"/>
      <c r="Z977" s="72"/>
      <c r="AA977" s="72"/>
    </row>
    <row r="978" ht="15.75" customHeight="1">
      <c r="X978" s="72"/>
      <c r="Y978" s="72"/>
      <c r="Z978" s="72"/>
      <c r="AA978" s="72"/>
    </row>
    <row r="979" ht="15.75" customHeight="1">
      <c r="X979" s="72"/>
      <c r="Y979" s="72"/>
      <c r="Z979" s="72"/>
      <c r="AA979" s="72"/>
    </row>
    <row r="980" ht="15.75" customHeight="1">
      <c r="X980" s="72"/>
      <c r="Y980" s="72"/>
      <c r="Z980" s="72"/>
      <c r="AA980" s="72"/>
    </row>
    <row r="981" ht="15.75" customHeight="1">
      <c r="X981" s="72"/>
      <c r="Y981" s="72"/>
      <c r="Z981" s="72"/>
      <c r="AA981" s="72"/>
    </row>
    <row r="982" ht="15.75" customHeight="1">
      <c r="X982" s="72"/>
      <c r="Y982" s="72"/>
      <c r="Z982" s="72"/>
      <c r="AA982" s="72"/>
    </row>
    <row r="983" ht="15.75" customHeight="1">
      <c r="X983" s="72"/>
      <c r="Y983" s="72"/>
      <c r="Z983" s="72"/>
      <c r="AA983" s="72"/>
    </row>
    <row r="984" ht="15.75" customHeight="1">
      <c r="X984" s="72"/>
      <c r="Y984" s="72"/>
      <c r="Z984" s="72"/>
      <c r="AA984" s="72"/>
    </row>
    <row r="985" ht="15.75" customHeight="1">
      <c r="X985" s="72"/>
      <c r="Y985" s="72"/>
      <c r="Z985" s="72"/>
      <c r="AA985" s="72"/>
    </row>
    <row r="986" ht="15.75" customHeight="1">
      <c r="X986" s="72"/>
      <c r="Y986" s="72"/>
      <c r="Z986" s="72"/>
      <c r="AA986" s="72"/>
    </row>
    <row r="987" ht="15.75" customHeight="1">
      <c r="X987" s="72"/>
      <c r="Y987" s="72"/>
      <c r="Z987" s="72"/>
      <c r="AA987" s="72"/>
    </row>
    <row r="988" ht="15.75" customHeight="1">
      <c r="X988" s="72"/>
      <c r="Y988" s="72"/>
      <c r="Z988" s="72"/>
      <c r="AA988" s="72"/>
    </row>
    <row r="989" ht="15.75" customHeight="1">
      <c r="X989" s="72"/>
      <c r="Y989" s="72"/>
      <c r="Z989" s="72"/>
      <c r="AA989" s="72"/>
    </row>
    <row r="990" ht="15.75" customHeight="1">
      <c r="X990" s="72"/>
      <c r="Y990" s="72"/>
      <c r="Z990" s="72"/>
      <c r="AA990" s="72"/>
    </row>
    <row r="991" ht="15.75" customHeight="1">
      <c r="X991" s="72"/>
      <c r="Y991" s="72"/>
      <c r="Z991" s="72"/>
      <c r="AA991" s="72"/>
    </row>
    <row r="992" ht="15.75" customHeight="1">
      <c r="X992" s="72"/>
      <c r="Y992" s="72"/>
      <c r="Z992" s="72"/>
      <c r="AA992" s="72"/>
    </row>
    <row r="993" ht="15.75" customHeight="1">
      <c r="X993" s="72"/>
      <c r="Y993" s="72"/>
      <c r="Z993" s="72"/>
      <c r="AA993" s="72"/>
    </row>
    <row r="994" ht="15.75" customHeight="1">
      <c r="X994" s="72"/>
      <c r="Y994" s="72"/>
      <c r="Z994" s="72"/>
      <c r="AA994" s="72"/>
    </row>
    <row r="995" ht="15.75" customHeight="1">
      <c r="X995" s="72"/>
      <c r="Y995" s="72"/>
      <c r="Z995" s="72"/>
      <c r="AA995" s="72"/>
    </row>
    <row r="996" ht="15.75" customHeight="1">
      <c r="X996" s="72"/>
      <c r="Y996" s="72"/>
      <c r="Z996" s="72"/>
      <c r="AA996" s="72"/>
    </row>
    <row r="997" ht="15.75" customHeight="1">
      <c r="X997" s="72"/>
      <c r="Y997" s="72"/>
      <c r="Z997" s="72"/>
      <c r="AA997" s="72"/>
    </row>
    <row r="998" ht="15.75" customHeight="1">
      <c r="X998" s="72"/>
      <c r="Y998" s="72"/>
      <c r="Z998" s="72"/>
      <c r="AA998" s="72"/>
    </row>
  </sheetData>
  <mergeCells count="156">
    <mergeCell ref="P34:S34"/>
    <mergeCell ref="T34:W34"/>
    <mergeCell ref="A31:A32"/>
    <mergeCell ref="A33:A34"/>
    <mergeCell ref="B33:B34"/>
    <mergeCell ref="AB33:AB34"/>
    <mergeCell ref="D34:G34"/>
    <mergeCell ref="H34:K34"/>
    <mergeCell ref="L34:O34"/>
    <mergeCell ref="A7:A8"/>
    <mergeCell ref="B7:B8"/>
    <mergeCell ref="D7:G7"/>
    <mergeCell ref="H7:K7"/>
    <mergeCell ref="L7:O7"/>
    <mergeCell ref="P7:S7"/>
    <mergeCell ref="T7:W7"/>
    <mergeCell ref="A9:A10"/>
    <mergeCell ref="B9:B10"/>
    <mergeCell ref="D10:G10"/>
    <mergeCell ref="H10:K10"/>
    <mergeCell ref="L10:O10"/>
    <mergeCell ref="P10:S10"/>
    <mergeCell ref="T10:W10"/>
    <mergeCell ref="A11:A12"/>
    <mergeCell ref="B11:B12"/>
    <mergeCell ref="D12:G12"/>
    <mergeCell ref="H12:K12"/>
    <mergeCell ref="L12:O12"/>
    <mergeCell ref="P12:S12"/>
    <mergeCell ref="T12:W12"/>
    <mergeCell ref="A13:A14"/>
    <mergeCell ref="B13:B14"/>
    <mergeCell ref="D14:G14"/>
    <mergeCell ref="H14:K14"/>
    <mergeCell ref="L14:O14"/>
    <mergeCell ref="P14:S14"/>
    <mergeCell ref="T14:W14"/>
    <mergeCell ref="X7:X8"/>
    <mergeCell ref="Y7:Y8"/>
    <mergeCell ref="Z7:Z8"/>
    <mergeCell ref="AA7:AA8"/>
    <mergeCell ref="AB7:AB8"/>
    <mergeCell ref="AB9:AB10"/>
    <mergeCell ref="AB11:AB12"/>
    <mergeCell ref="AB39:AB40"/>
    <mergeCell ref="A27:A28"/>
    <mergeCell ref="B27:B28"/>
    <mergeCell ref="D28:G28"/>
    <mergeCell ref="H28:K28"/>
    <mergeCell ref="L28:O28"/>
    <mergeCell ref="P28:S28"/>
    <mergeCell ref="T28:W28"/>
    <mergeCell ref="L40:O40"/>
    <mergeCell ref="P40:S40"/>
    <mergeCell ref="T40:W40"/>
    <mergeCell ref="A15:A16"/>
    <mergeCell ref="B15:B16"/>
    <mergeCell ref="D16:G16"/>
    <mergeCell ref="H16:K16"/>
    <mergeCell ref="L16:O16"/>
    <mergeCell ref="P16:S16"/>
    <mergeCell ref="T16:W16"/>
    <mergeCell ref="A17:A18"/>
    <mergeCell ref="B17:B18"/>
    <mergeCell ref="D18:G18"/>
    <mergeCell ref="H18:K18"/>
    <mergeCell ref="L18:O18"/>
    <mergeCell ref="P18:S18"/>
    <mergeCell ref="T18:W18"/>
    <mergeCell ref="A19:A20"/>
    <mergeCell ref="B19:B20"/>
    <mergeCell ref="D20:G20"/>
    <mergeCell ref="H20:K20"/>
    <mergeCell ref="L20:O20"/>
    <mergeCell ref="P20:S20"/>
    <mergeCell ref="T20:W20"/>
    <mergeCell ref="A21:A22"/>
    <mergeCell ref="B21:B22"/>
    <mergeCell ref="D22:G22"/>
    <mergeCell ref="H22:K22"/>
    <mergeCell ref="L22:O22"/>
    <mergeCell ref="P22:S22"/>
    <mergeCell ref="T22:W22"/>
    <mergeCell ref="A23:A24"/>
    <mergeCell ref="B23:B24"/>
    <mergeCell ref="D24:G24"/>
    <mergeCell ref="H24:K24"/>
    <mergeCell ref="L24:O24"/>
    <mergeCell ref="P24:S24"/>
    <mergeCell ref="T24:W24"/>
    <mergeCell ref="A25:A26"/>
    <mergeCell ref="B25:B26"/>
    <mergeCell ref="D26:G26"/>
    <mergeCell ref="H26:K26"/>
    <mergeCell ref="L26:O26"/>
    <mergeCell ref="P26:S26"/>
    <mergeCell ref="T26:W26"/>
    <mergeCell ref="AB27:AB28"/>
    <mergeCell ref="AB29:AB30"/>
    <mergeCell ref="AB41:AB42"/>
    <mergeCell ref="AB43:AB44"/>
    <mergeCell ref="AB13:AB14"/>
    <mergeCell ref="AB15:AB16"/>
    <mergeCell ref="AB17:AB18"/>
    <mergeCell ref="AB19:AB20"/>
    <mergeCell ref="AB21:AB22"/>
    <mergeCell ref="AB23:AB24"/>
    <mergeCell ref="AB25:AB26"/>
    <mergeCell ref="A29:A30"/>
    <mergeCell ref="B29:B30"/>
    <mergeCell ref="D30:G30"/>
    <mergeCell ref="H30:K30"/>
    <mergeCell ref="L30:O30"/>
    <mergeCell ref="P30:S30"/>
    <mergeCell ref="T30:W30"/>
    <mergeCell ref="B31:B32"/>
    <mergeCell ref="AB31:AB32"/>
    <mergeCell ref="D32:G32"/>
    <mergeCell ref="H32:K32"/>
    <mergeCell ref="L32:O32"/>
    <mergeCell ref="P32:S32"/>
    <mergeCell ref="T32:W32"/>
    <mergeCell ref="D36:G36"/>
    <mergeCell ref="D38:G38"/>
    <mergeCell ref="H38:K38"/>
    <mergeCell ref="L38:O38"/>
    <mergeCell ref="P38:S38"/>
    <mergeCell ref="T38:W38"/>
    <mergeCell ref="B35:B36"/>
    <mergeCell ref="AB35:AB36"/>
    <mergeCell ref="H36:K36"/>
    <mergeCell ref="L36:O36"/>
    <mergeCell ref="P36:S36"/>
    <mergeCell ref="T36:W36"/>
    <mergeCell ref="AB37:AB38"/>
    <mergeCell ref="A41:A42"/>
    <mergeCell ref="B41:B42"/>
    <mergeCell ref="D42:G42"/>
    <mergeCell ref="H42:K42"/>
    <mergeCell ref="L42:O42"/>
    <mergeCell ref="P42:S42"/>
    <mergeCell ref="T42:W42"/>
    <mergeCell ref="A43:A44"/>
    <mergeCell ref="B43:B44"/>
    <mergeCell ref="D44:G44"/>
    <mergeCell ref="H44:K44"/>
    <mergeCell ref="L44:O44"/>
    <mergeCell ref="P44:S44"/>
    <mergeCell ref="T44:W44"/>
    <mergeCell ref="A35:A36"/>
    <mergeCell ref="A37:A38"/>
    <mergeCell ref="B37:B38"/>
    <mergeCell ref="A39:A40"/>
    <mergeCell ref="B39:B40"/>
    <mergeCell ref="D40:G40"/>
    <mergeCell ref="H40:K40"/>
  </mergeCells>
  <printOptions horizontalCentered="1"/>
  <pageMargins bottom="0.5" footer="0.0" header="0.0" left="0.0" right="0.0" top="0.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6.0"/>
    <col customWidth="1" min="2" max="2" width="31.14"/>
    <col customWidth="1" min="3" max="3" width="18.14"/>
    <col customWidth="1" min="4" max="15" width="8.0"/>
    <col customWidth="1" min="16" max="16" width="5.29"/>
    <col customWidth="1" min="17" max="17" width="7.29"/>
    <col customWidth="1" min="18" max="18" width="5.29"/>
    <col customWidth="1" min="19" max="19" width="7.14"/>
    <col customWidth="1" min="20" max="20" width="5.29"/>
    <col customWidth="1" min="21" max="21" width="7.43"/>
    <col customWidth="1" min="22" max="22" width="5.29"/>
    <col customWidth="1" min="23" max="23" width="7.0"/>
    <col customWidth="1" min="24" max="24" width="4.43"/>
    <col customWidth="1" min="25" max="25" width="7.14"/>
    <col customWidth="1" min="26" max="26" width="6.43"/>
    <col customWidth="1" min="27" max="27" width="5.57"/>
    <col customWidth="1" min="28" max="28" width="6.71"/>
    <col customWidth="1" min="29" max="29" width="5.57"/>
    <col customWidth="1" min="30" max="30" width="7.71"/>
    <col customWidth="1" min="31" max="31" width="5.57"/>
    <col customWidth="1" min="32" max="32" width="7.43"/>
    <col customWidth="1" min="33" max="33" width="5.57"/>
    <col customWidth="1" min="34" max="34" width="7.86"/>
    <col customWidth="1" min="35" max="35" width="5.57"/>
    <col customWidth="1" min="36" max="36" width="7.57"/>
    <col customWidth="1" min="37" max="37" width="7.71"/>
    <col customWidth="1" min="38" max="38" width="5.0"/>
    <col customWidth="1" min="39" max="39" width="6.57"/>
    <col customWidth="1" min="40" max="40" width="5.0"/>
    <col customWidth="1" min="41" max="41" width="6.86"/>
    <col customWidth="1" min="42" max="42" width="5.0"/>
    <col customWidth="1" min="43" max="43" width="7.57"/>
    <col customWidth="1" min="44" max="44" width="5.0"/>
    <col customWidth="1" min="45" max="45" width="7.0"/>
    <col customWidth="1" min="46" max="46" width="5.0"/>
    <col customWidth="1" min="47" max="47" width="7.14"/>
    <col customWidth="1" min="48" max="48" width="7.57"/>
    <col customWidth="1" min="49" max="49" width="5.71"/>
    <col customWidth="1" min="50" max="50" width="8.71"/>
    <col customWidth="1" min="51" max="51" width="5.71"/>
    <col customWidth="1" min="52" max="52" width="8.29"/>
    <col customWidth="1" min="53" max="53" width="5.71"/>
    <col customWidth="1" min="54" max="54" width="7.71"/>
    <col customWidth="1" min="55" max="55" width="5.71"/>
    <col customWidth="1" min="56" max="56" width="6.86"/>
    <col customWidth="1" min="57" max="57" width="5.71"/>
    <col customWidth="1" min="58" max="58" width="7.71"/>
  </cols>
  <sheetData>
    <row r="1" ht="15.7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3"/>
      <c r="AB1" s="1"/>
      <c r="AC1" s="1"/>
      <c r="AD1" s="1"/>
      <c r="AE1" s="1"/>
      <c r="AF1" s="1"/>
    </row>
    <row r="2" ht="15.7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3"/>
      <c r="AB2" s="1"/>
      <c r="AC2" s="1"/>
      <c r="AD2" s="1"/>
      <c r="AE2" s="1"/>
      <c r="AF2" s="1"/>
    </row>
    <row r="3">
      <c r="A3" s="38"/>
      <c r="B3" s="198"/>
      <c r="C3" s="199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>
      <c r="A4" s="38"/>
      <c r="B4" s="38"/>
      <c r="C4" s="201" t="s">
        <v>158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ht="1.5" customHeight="1">
      <c r="A5" s="38"/>
      <c r="B5" s="38"/>
      <c r="C5" s="38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ht="15.0" customHeight="1">
      <c r="A7" s="75" t="s">
        <v>4</v>
      </c>
      <c r="B7" s="75" t="s">
        <v>5</v>
      </c>
      <c r="C7" s="202" t="s">
        <v>159</v>
      </c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4" t="s">
        <v>160</v>
      </c>
      <c r="P7" s="205"/>
      <c r="Q7" s="205"/>
      <c r="R7" s="205"/>
      <c r="S7" s="205"/>
      <c r="T7" s="205"/>
      <c r="U7" s="205"/>
      <c r="V7" s="205"/>
      <c r="W7" s="205"/>
      <c r="X7" s="205"/>
      <c r="Y7" s="206"/>
      <c r="Z7" s="207" t="s">
        <v>161</v>
      </c>
      <c r="AA7" s="43"/>
      <c r="AB7" s="43"/>
      <c r="AC7" s="43"/>
      <c r="AD7" s="43"/>
      <c r="AE7" s="43"/>
      <c r="AF7" s="43"/>
      <c r="AG7" s="43"/>
      <c r="AH7" s="43"/>
      <c r="AI7" s="43"/>
      <c r="AJ7" s="44"/>
      <c r="AK7" s="207" t="s">
        <v>162</v>
      </c>
      <c r="AL7" s="43"/>
      <c r="AM7" s="43"/>
      <c r="AN7" s="43"/>
      <c r="AO7" s="43"/>
      <c r="AP7" s="43"/>
      <c r="AQ7" s="43"/>
      <c r="AR7" s="43"/>
      <c r="AS7" s="43"/>
      <c r="AT7" s="43"/>
      <c r="AU7" s="44"/>
      <c r="AV7" s="207" t="s">
        <v>163</v>
      </c>
      <c r="AW7" s="43"/>
      <c r="AX7" s="43"/>
      <c r="AY7" s="43"/>
      <c r="AZ7" s="43"/>
      <c r="BA7" s="43"/>
      <c r="BB7" s="43"/>
      <c r="BC7" s="43"/>
      <c r="BD7" s="43"/>
      <c r="BE7" s="43"/>
      <c r="BF7" s="44"/>
    </row>
    <row r="8" ht="32.25" customHeight="1">
      <c r="A8" s="14"/>
      <c r="B8" s="14"/>
      <c r="C8" s="14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 t="s">
        <v>164</v>
      </c>
      <c r="P8" s="209" t="s">
        <v>165</v>
      </c>
      <c r="Q8" s="44"/>
      <c r="R8" s="209" t="s">
        <v>166</v>
      </c>
      <c r="S8" s="44"/>
      <c r="T8" s="209" t="s">
        <v>167</v>
      </c>
      <c r="U8" s="44"/>
      <c r="V8" s="209" t="s">
        <v>168</v>
      </c>
      <c r="W8" s="44"/>
      <c r="X8" s="209" t="s">
        <v>169</v>
      </c>
      <c r="Y8" s="44"/>
      <c r="Z8" s="208" t="s">
        <v>170</v>
      </c>
      <c r="AA8" s="209" t="s">
        <v>165</v>
      </c>
      <c r="AB8" s="44"/>
      <c r="AC8" s="209" t="s">
        <v>166</v>
      </c>
      <c r="AD8" s="44"/>
      <c r="AE8" s="209" t="s">
        <v>167</v>
      </c>
      <c r="AF8" s="44"/>
      <c r="AG8" s="209" t="s">
        <v>168</v>
      </c>
      <c r="AH8" s="44"/>
      <c r="AI8" s="209" t="s">
        <v>169</v>
      </c>
      <c r="AJ8" s="44"/>
      <c r="AK8" s="208" t="s">
        <v>171</v>
      </c>
      <c r="AL8" s="209" t="s">
        <v>165</v>
      </c>
      <c r="AM8" s="44"/>
      <c r="AN8" s="209" t="s">
        <v>166</v>
      </c>
      <c r="AO8" s="44"/>
      <c r="AP8" s="209" t="s">
        <v>167</v>
      </c>
      <c r="AQ8" s="44"/>
      <c r="AR8" s="209" t="s">
        <v>168</v>
      </c>
      <c r="AS8" s="44"/>
      <c r="AT8" s="209" t="s">
        <v>169</v>
      </c>
      <c r="AU8" s="44"/>
      <c r="AV8" s="208" t="s">
        <v>172</v>
      </c>
      <c r="AW8" s="209" t="s">
        <v>165</v>
      </c>
      <c r="AX8" s="44"/>
      <c r="AY8" s="209" t="s">
        <v>166</v>
      </c>
      <c r="AZ8" s="44"/>
      <c r="BA8" s="209" t="s">
        <v>167</v>
      </c>
      <c r="BB8" s="44"/>
      <c r="BC8" s="209" t="s">
        <v>168</v>
      </c>
      <c r="BD8" s="44"/>
      <c r="BE8" s="209" t="s">
        <v>169</v>
      </c>
      <c r="BF8" s="44"/>
    </row>
    <row r="9" ht="19.5" customHeight="1">
      <c r="A9" s="15"/>
      <c r="B9" s="15"/>
      <c r="C9" s="15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10" t="s">
        <v>98</v>
      </c>
      <c r="Q9" s="210" t="s">
        <v>99</v>
      </c>
      <c r="R9" s="210" t="s">
        <v>98</v>
      </c>
      <c r="S9" s="210" t="s">
        <v>99</v>
      </c>
      <c r="T9" s="210" t="s">
        <v>98</v>
      </c>
      <c r="U9" s="210" t="s">
        <v>99</v>
      </c>
      <c r="V9" s="210" t="s">
        <v>98</v>
      </c>
      <c r="W9" s="210" t="s">
        <v>99</v>
      </c>
      <c r="X9" s="210" t="s">
        <v>98</v>
      </c>
      <c r="Y9" s="210" t="s">
        <v>99</v>
      </c>
      <c r="Z9" s="208"/>
      <c r="AA9" s="210" t="s">
        <v>98</v>
      </c>
      <c r="AB9" s="210" t="s">
        <v>99</v>
      </c>
      <c r="AC9" s="210" t="s">
        <v>98</v>
      </c>
      <c r="AD9" s="210" t="s">
        <v>99</v>
      </c>
      <c r="AE9" s="210" t="s">
        <v>98</v>
      </c>
      <c r="AF9" s="210" t="s">
        <v>99</v>
      </c>
      <c r="AG9" s="210" t="s">
        <v>98</v>
      </c>
      <c r="AH9" s="210" t="s">
        <v>99</v>
      </c>
      <c r="AI9" s="210" t="s">
        <v>98</v>
      </c>
      <c r="AJ9" s="210" t="s">
        <v>99</v>
      </c>
      <c r="AK9" s="208"/>
      <c r="AL9" s="210" t="s">
        <v>98</v>
      </c>
      <c r="AM9" s="210" t="s">
        <v>99</v>
      </c>
      <c r="AN9" s="210" t="s">
        <v>98</v>
      </c>
      <c r="AO9" s="210" t="s">
        <v>99</v>
      </c>
      <c r="AP9" s="210" t="s">
        <v>98</v>
      </c>
      <c r="AQ9" s="210" t="s">
        <v>99</v>
      </c>
      <c r="AR9" s="210" t="s">
        <v>98</v>
      </c>
      <c r="AS9" s="210" t="s">
        <v>99</v>
      </c>
      <c r="AT9" s="210" t="s">
        <v>98</v>
      </c>
      <c r="AU9" s="210" t="s">
        <v>99</v>
      </c>
      <c r="AV9" s="208"/>
      <c r="AW9" s="210" t="s">
        <v>98</v>
      </c>
      <c r="AX9" s="210" t="s">
        <v>99</v>
      </c>
      <c r="AY9" s="210" t="s">
        <v>98</v>
      </c>
      <c r="AZ9" s="210" t="s">
        <v>99</v>
      </c>
      <c r="BA9" s="210" t="s">
        <v>98</v>
      </c>
      <c r="BB9" s="210" t="s">
        <v>99</v>
      </c>
      <c r="BC9" s="210" t="s">
        <v>98</v>
      </c>
      <c r="BD9" s="210" t="s">
        <v>99</v>
      </c>
      <c r="BE9" s="210" t="s">
        <v>98</v>
      </c>
      <c r="BF9" s="210" t="s">
        <v>99</v>
      </c>
    </row>
    <row r="10" ht="13.5" customHeight="1">
      <c r="A10" s="211">
        <v>1.0</v>
      </c>
      <c r="B10" s="211" t="s">
        <v>21</v>
      </c>
      <c r="C10" s="212" t="s">
        <v>173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>
        <v>183.0</v>
      </c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5">
        <v>155.0</v>
      </c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5">
        <v>89.0</v>
      </c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5">
        <v>166.0</v>
      </c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</row>
    <row r="11" ht="13.5" customHeight="1">
      <c r="A11" s="14"/>
      <c r="B11" s="14"/>
      <c r="C11" s="212" t="s">
        <v>174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>
        <v>183.0</v>
      </c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5">
        <v>155.0</v>
      </c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5">
        <v>89.0</v>
      </c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5">
        <v>166.0</v>
      </c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</row>
    <row r="12" ht="13.5" customHeight="1">
      <c r="A12" s="14"/>
      <c r="B12" s="14"/>
      <c r="C12" s="212" t="s">
        <v>175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>
        <v>183.0</v>
      </c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5">
        <v>155.0</v>
      </c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5">
        <v>89.0</v>
      </c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5">
        <v>166.0</v>
      </c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</row>
    <row r="13" ht="13.5" customHeight="1">
      <c r="A13" s="14"/>
      <c r="B13" s="14"/>
      <c r="C13" s="212" t="s">
        <v>176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>
        <v>183.0</v>
      </c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5">
        <v>155.0</v>
      </c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5">
        <v>89.0</v>
      </c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5">
        <v>166.0</v>
      </c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</row>
    <row r="14" ht="13.5" customHeight="1">
      <c r="A14" s="14"/>
      <c r="B14" s="14"/>
      <c r="C14" s="212" t="s">
        <v>177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>
        <v>183.0</v>
      </c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5">
        <v>155.0</v>
      </c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5">
        <v>89.0</v>
      </c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5">
        <v>166.0</v>
      </c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</row>
    <row r="15" ht="13.5" customHeight="1">
      <c r="A15" s="14"/>
      <c r="B15" s="14"/>
      <c r="C15" s="212" t="s">
        <v>178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>
        <v>183.0</v>
      </c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5">
        <v>155.0</v>
      </c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5">
        <v>89.0</v>
      </c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5">
        <v>166.0</v>
      </c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</row>
    <row r="16" ht="13.5" customHeight="1">
      <c r="A16" s="14"/>
      <c r="B16" s="14"/>
      <c r="C16" s="212" t="s">
        <v>179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>
        <v>183.0</v>
      </c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5">
        <v>155.0</v>
      </c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5">
        <v>89.0</v>
      </c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5">
        <v>166.0</v>
      </c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</row>
    <row r="17" ht="13.5" customHeight="1">
      <c r="A17" s="14"/>
      <c r="B17" s="14"/>
      <c r="C17" s="216" t="s">
        <v>180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>
        <v>183.0</v>
      </c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5">
        <v>155.0</v>
      </c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5">
        <v>89.0</v>
      </c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5">
        <v>166.0</v>
      </c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</row>
    <row r="18" ht="13.5" customHeight="1">
      <c r="A18" s="14"/>
      <c r="B18" s="14"/>
      <c r="C18" s="216" t="s">
        <v>181</v>
      </c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>
        <v>183.0</v>
      </c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5">
        <v>155.0</v>
      </c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5">
        <v>89.0</v>
      </c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5">
        <v>166.0</v>
      </c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</row>
    <row r="19" ht="13.5" customHeight="1">
      <c r="A19" s="14"/>
      <c r="B19" s="14"/>
      <c r="C19" s="216" t="s">
        <v>182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>
        <v>183.0</v>
      </c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5">
        <v>155.0</v>
      </c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5">
        <v>89.0</v>
      </c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5">
        <v>166.0</v>
      </c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</row>
    <row r="20" ht="13.5" customHeight="1">
      <c r="A20" s="15"/>
      <c r="B20" s="15"/>
      <c r="C20" s="216" t="s">
        <v>183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>
        <v>183.0</v>
      </c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5">
        <v>155.0</v>
      </c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5">
        <v>89.0</v>
      </c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5">
        <v>166.0</v>
      </c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</row>
    <row r="21" ht="12.75" customHeight="1">
      <c r="A21" s="217">
        <v>2.0</v>
      </c>
      <c r="B21" s="217" t="s">
        <v>22</v>
      </c>
      <c r="C21" s="218" t="s">
        <v>173</v>
      </c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</row>
    <row r="22" ht="12.75" customHeight="1">
      <c r="A22" s="14"/>
      <c r="B22" s="14"/>
      <c r="C22" s="218" t="s">
        <v>174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</row>
    <row r="23" ht="12.75" customHeight="1">
      <c r="A23" s="14"/>
      <c r="B23" s="14"/>
      <c r="C23" s="218" t="s">
        <v>175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</row>
    <row r="24" ht="12.75" customHeight="1">
      <c r="A24" s="14"/>
      <c r="B24" s="14"/>
      <c r="C24" s="218" t="s">
        <v>176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</row>
    <row r="25" ht="12.75" customHeight="1">
      <c r="A25" s="14"/>
      <c r="B25" s="14"/>
      <c r="C25" s="218" t="s">
        <v>177</v>
      </c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</row>
    <row r="26" ht="12.75" customHeight="1">
      <c r="A26" s="14"/>
      <c r="B26" s="14"/>
      <c r="C26" s="218" t="s">
        <v>178</v>
      </c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</row>
    <row r="27" ht="12.75" customHeight="1">
      <c r="A27" s="14"/>
      <c r="B27" s="14"/>
      <c r="C27" s="218" t="s">
        <v>179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</row>
    <row r="28" ht="12.75" customHeight="1">
      <c r="A28" s="14"/>
      <c r="B28" s="14"/>
      <c r="C28" s="218" t="s">
        <v>180</v>
      </c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</row>
    <row r="29" ht="12.75" customHeight="1">
      <c r="A29" s="14"/>
      <c r="B29" s="14"/>
      <c r="C29" s="218" t="s">
        <v>181</v>
      </c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</row>
    <row r="30" ht="12.75" customHeight="1">
      <c r="A30" s="14"/>
      <c r="B30" s="14"/>
      <c r="C30" s="218" t="s">
        <v>182</v>
      </c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</row>
    <row r="31" ht="12.75" customHeight="1">
      <c r="A31" s="15"/>
      <c r="B31" s="15"/>
      <c r="C31" s="218" t="s">
        <v>183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</row>
    <row r="32" ht="12.0" customHeight="1">
      <c r="A32" s="211">
        <v>3.0</v>
      </c>
      <c r="B32" s="220" t="s">
        <v>23</v>
      </c>
      <c r="C32" s="48" t="s">
        <v>173</v>
      </c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>
        <v>163.0</v>
      </c>
      <c r="P32" s="222">
        <v>11.0</v>
      </c>
      <c r="Q32" s="222">
        <v>6.75</v>
      </c>
      <c r="R32" s="222">
        <v>19.0</v>
      </c>
      <c r="S32" s="222">
        <v>11.66</v>
      </c>
      <c r="T32" s="222">
        <v>28.0</v>
      </c>
      <c r="U32" s="222">
        <v>17.18</v>
      </c>
      <c r="V32" s="222">
        <v>48.0</v>
      </c>
      <c r="W32" s="222">
        <v>29.45</v>
      </c>
      <c r="X32" s="222">
        <v>57.0</v>
      </c>
      <c r="Y32" s="222">
        <v>34.97</v>
      </c>
      <c r="Z32" s="222">
        <v>146.0</v>
      </c>
      <c r="AA32" s="222">
        <v>20.0</v>
      </c>
      <c r="AB32" s="222">
        <v>13.7</v>
      </c>
      <c r="AC32" s="222">
        <v>21.0</v>
      </c>
      <c r="AD32" s="222">
        <v>14.38</v>
      </c>
      <c r="AE32" s="222">
        <v>33.0</v>
      </c>
      <c r="AF32" s="222">
        <v>22.6</v>
      </c>
      <c r="AG32" s="222">
        <v>35.0</v>
      </c>
      <c r="AH32" s="222">
        <v>23.97</v>
      </c>
      <c r="AI32" s="222">
        <v>37.0</v>
      </c>
      <c r="AJ32" s="222">
        <v>25.34</v>
      </c>
      <c r="AK32" s="222">
        <v>119.0</v>
      </c>
      <c r="AL32" s="222">
        <v>9.0</v>
      </c>
      <c r="AM32" s="222">
        <v>7.56</v>
      </c>
      <c r="AN32" s="222">
        <v>11.0</v>
      </c>
      <c r="AO32" s="222">
        <v>9.24</v>
      </c>
      <c r="AP32" s="222">
        <v>16.0</v>
      </c>
      <c r="AQ32" s="222">
        <v>13.45</v>
      </c>
      <c r="AR32" s="222">
        <v>26.0</v>
      </c>
      <c r="AS32" s="222">
        <v>21.85</v>
      </c>
      <c r="AT32" s="222">
        <v>57.0</v>
      </c>
      <c r="AU32" s="222">
        <v>47.9</v>
      </c>
      <c r="AV32" s="222">
        <v>180.0</v>
      </c>
      <c r="AW32" s="222">
        <v>12.0</v>
      </c>
      <c r="AX32" s="222">
        <v>6.67</v>
      </c>
      <c r="AY32" s="222">
        <v>19.0</v>
      </c>
      <c r="AZ32" s="222">
        <v>10.56</v>
      </c>
      <c r="BA32" s="222">
        <v>36.0</v>
      </c>
      <c r="BB32" s="222">
        <v>20.0</v>
      </c>
      <c r="BC32" s="222">
        <v>43.0</v>
      </c>
      <c r="BD32" s="222">
        <v>23.89</v>
      </c>
      <c r="BE32" s="222">
        <v>70.0</v>
      </c>
      <c r="BF32" s="222">
        <v>38.89</v>
      </c>
    </row>
    <row r="33" ht="12.0" customHeight="1">
      <c r="A33" s="14"/>
      <c r="B33" s="14"/>
      <c r="C33" s="48" t="s">
        <v>174</v>
      </c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>
        <v>163.0</v>
      </c>
      <c r="P33" s="222">
        <v>3.0</v>
      </c>
      <c r="Q33" s="222">
        <v>1.84</v>
      </c>
      <c r="R33" s="222">
        <v>16.0</v>
      </c>
      <c r="S33" s="222">
        <v>9.82</v>
      </c>
      <c r="T33" s="222">
        <v>42.0</v>
      </c>
      <c r="U33" s="222">
        <v>25.77</v>
      </c>
      <c r="V33" s="222">
        <v>51.0</v>
      </c>
      <c r="W33" s="222">
        <v>31.29</v>
      </c>
      <c r="X33" s="222">
        <v>51.0</v>
      </c>
      <c r="Y33" s="222">
        <v>31.29</v>
      </c>
      <c r="Z33" s="222">
        <v>146.0</v>
      </c>
      <c r="AA33" s="222">
        <v>0.0</v>
      </c>
      <c r="AB33" s="222">
        <v>0.0</v>
      </c>
      <c r="AC33" s="222">
        <v>4.0</v>
      </c>
      <c r="AD33" s="222">
        <v>2.74</v>
      </c>
      <c r="AE33" s="222">
        <v>50.0</v>
      </c>
      <c r="AF33" s="222">
        <v>34.25</v>
      </c>
      <c r="AG33" s="222">
        <v>49.0</v>
      </c>
      <c r="AH33" s="222">
        <v>33.56</v>
      </c>
      <c r="AI33" s="222">
        <v>43.0</v>
      </c>
      <c r="AJ33" s="222">
        <v>29.45</v>
      </c>
      <c r="AK33" s="222">
        <v>119.0</v>
      </c>
      <c r="AL33" s="222">
        <v>0.0</v>
      </c>
      <c r="AM33" s="222">
        <v>0.0</v>
      </c>
      <c r="AN33" s="222">
        <v>2.0</v>
      </c>
      <c r="AO33" s="222">
        <v>1.68</v>
      </c>
      <c r="AP33" s="222">
        <v>21.0</v>
      </c>
      <c r="AQ33" s="222">
        <v>17.65</v>
      </c>
      <c r="AR33" s="222">
        <v>49.0</v>
      </c>
      <c r="AS33" s="222">
        <v>41.18</v>
      </c>
      <c r="AT33" s="222">
        <v>47.0</v>
      </c>
      <c r="AU33" s="222">
        <v>39.5</v>
      </c>
      <c r="AV33" s="222">
        <v>180.0</v>
      </c>
      <c r="AW33" s="222">
        <v>7.0</v>
      </c>
      <c r="AX33" s="222">
        <v>3.89</v>
      </c>
      <c r="AY33" s="222">
        <v>25.0</v>
      </c>
      <c r="AZ33" s="222">
        <v>13.89</v>
      </c>
      <c r="BA33" s="222">
        <v>42.0</v>
      </c>
      <c r="BB33" s="222">
        <v>23.33</v>
      </c>
      <c r="BC33" s="222">
        <v>45.0</v>
      </c>
      <c r="BD33" s="222">
        <v>25.0</v>
      </c>
      <c r="BE33" s="222">
        <v>61.0</v>
      </c>
      <c r="BF33" s="222">
        <v>33.89</v>
      </c>
    </row>
    <row r="34" ht="12.0" customHeight="1">
      <c r="A34" s="14"/>
      <c r="B34" s="14"/>
      <c r="C34" s="48" t="s">
        <v>175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>
        <v>163.0</v>
      </c>
      <c r="P34" s="222">
        <v>8.0</v>
      </c>
      <c r="Q34" s="222">
        <v>4.91</v>
      </c>
      <c r="R34" s="222">
        <v>42.0</v>
      </c>
      <c r="S34" s="222">
        <v>25.77</v>
      </c>
      <c r="T34" s="222">
        <v>35.0</v>
      </c>
      <c r="U34" s="222">
        <v>21.47</v>
      </c>
      <c r="V34" s="222">
        <v>33.0</v>
      </c>
      <c r="W34" s="222">
        <v>20.25</v>
      </c>
      <c r="X34" s="222">
        <v>45.0</v>
      </c>
      <c r="Y34" s="222">
        <v>27.61</v>
      </c>
      <c r="Z34" s="222">
        <v>146.0</v>
      </c>
      <c r="AA34" s="222">
        <v>1.0</v>
      </c>
      <c r="AB34" s="222">
        <v>0.68</v>
      </c>
      <c r="AC34" s="222">
        <v>19.0</v>
      </c>
      <c r="AD34" s="222">
        <v>13.01</v>
      </c>
      <c r="AE34" s="222">
        <v>35.0</v>
      </c>
      <c r="AF34" s="222">
        <v>23.97</v>
      </c>
      <c r="AG34" s="222">
        <v>31.0</v>
      </c>
      <c r="AH34" s="222">
        <v>21.23</v>
      </c>
      <c r="AI34" s="222">
        <v>60.0</v>
      </c>
      <c r="AJ34" s="222">
        <v>41.1</v>
      </c>
      <c r="AK34" s="222">
        <v>119.0</v>
      </c>
      <c r="AL34" s="222">
        <v>4.0</v>
      </c>
      <c r="AM34" s="222">
        <v>3.36</v>
      </c>
      <c r="AN34" s="222">
        <v>12.0</v>
      </c>
      <c r="AO34" s="222">
        <v>10.08</v>
      </c>
      <c r="AP34" s="222">
        <v>23.0</v>
      </c>
      <c r="AQ34" s="222">
        <v>19.33</v>
      </c>
      <c r="AR34" s="222">
        <v>33.0</v>
      </c>
      <c r="AS34" s="222">
        <v>27.73</v>
      </c>
      <c r="AT34" s="222">
        <v>47.0</v>
      </c>
      <c r="AU34" s="222">
        <v>39.5</v>
      </c>
      <c r="AV34" s="222">
        <v>180.0</v>
      </c>
      <c r="AW34" s="222">
        <v>0.0</v>
      </c>
      <c r="AX34" s="222">
        <v>0.0</v>
      </c>
      <c r="AY34" s="222">
        <v>2.0</v>
      </c>
      <c r="AZ34" s="222">
        <v>1.11</v>
      </c>
      <c r="BA34" s="222">
        <v>37.0</v>
      </c>
      <c r="BB34" s="222">
        <v>20.56</v>
      </c>
      <c r="BC34" s="222">
        <v>72.0</v>
      </c>
      <c r="BD34" s="222">
        <v>40.0</v>
      </c>
      <c r="BE34" s="222">
        <v>69.0</v>
      </c>
      <c r="BF34" s="222">
        <v>38.33</v>
      </c>
    </row>
    <row r="35" ht="12.0" customHeight="1">
      <c r="A35" s="14"/>
      <c r="B35" s="14"/>
      <c r="C35" s="48" t="s">
        <v>176</v>
      </c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222">
        <v>180.0</v>
      </c>
      <c r="AW35" s="222">
        <v>3.0</v>
      </c>
      <c r="AX35" s="222">
        <v>1.67</v>
      </c>
      <c r="AY35" s="222">
        <v>6.0</v>
      </c>
      <c r="AZ35" s="222">
        <v>3.33</v>
      </c>
      <c r="BA35" s="222">
        <v>19.0</v>
      </c>
      <c r="BB35" s="222">
        <v>10.56</v>
      </c>
      <c r="BC35" s="222">
        <v>52.0</v>
      </c>
      <c r="BD35" s="222">
        <v>28.89</v>
      </c>
      <c r="BE35" s="222">
        <v>100.0</v>
      </c>
      <c r="BF35" s="222">
        <v>55.56</v>
      </c>
    </row>
    <row r="36" ht="12.0" customHeight="1">
      <c r="A36" s="14"/>
      <c r="B36" s="14"/>
      <c r="C36" s="48" t="s">
        <v>177</v>
      </c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222">
        <v>180.0</v>
      </c>
      <c r="AW36" s="222">
        <v>10.0</v>
      </c>
      <c r="AX36" s="222">
        <v>5.56</v>
      </c>
      <c r="AY36" s="222">
        <v>20.0</v>
      </c>
      <c r="AZ36" s="222">
        <v>11.11</v>
      </c>
      <c r="BA36" s="222">
        <v>45.0</v>
      </c>
      <c r="BB36" s="222">
        <v>25.0</v>
      </c>
      <c r="BC36" s="222">
        <v>46.0</v>
      </c>
      <c r="BD36" s="222">
        <v>25.56</v>
      </c>
      <c r="BE36" s="222">
        <v>59.0</v>
      </c>
      <c r="BF36" s="222">
        <v>32.78</v>
      </c>
    </row>
    <row r="37" ht="12.0" customHeight="1">
      <c r="A37" s="14"/>
      <c r="B37" s="14"/>
      <c r="C37" s="48" t="s">
        <v>178</v>
      </c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222">
        <v>180.0</v>
      </c>
      <c r="AW37" s="222">
        <v>2.0</v>
      </c>
      <c r="AX37" s="222">
        <v>1.11</v>
      </c>
      <c r="AY37" s="222">
        <v>10.0</v>
      </c>
      <c r="AZ37" s="222">
        <v>5.56</v>
      </c>
      <c r="BA37" s="222">
        <v>26.0</v>
      </c>
      <c r="BB37" s="222">
        <v>14.44</v>
      </c>
      <c r="BC37" s="222">
        <v>65.0</v>
      </c>
      <c r="BD37" s="222">
        <v>36.11</v>
      </c>
      <c r="BE37" s="222">
        <v>77.0</v>
      </c>
      <c r="BF37" s="222">
        <v>42.78</v>
      </c>
    </row>
    <row r="38" ht="12.0" customHeight="1">
      <c r="A38" s="14"/>
      <c r="B38" s="14"/>
      <c r="C38" s="48" t="s">
        <v>179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222">
        <v>180.0</v>
      </c>
      <c r="AW38" s="222">
        <v>0.0</v>
      </c>
      <c r="AX38" s="222">
        <v>0.0</v>
      </c>
      <c r="AY38" s="222">
        <v>4.0</v>
      </c>
      <c r="AZ38" s="222">
        <v>2.22</v>
      </c>
      <c r="BA38" s="222">
        <v>17.0</v>
      </c>
      <c r="BB38" s="222">
        <v>9.44</v>
      </c>
      <c r="BC38" s="222">
        <v>29.0</v>
      </c>
      <c r="BD38" s="222">
        <v>16.11</v>
      </c>
      <c r="BE38" s="222">
        <v>130.0</v>
      </c>
      <c r="BF38" s="222">
        <v>72.22</v>
      </c>
    </row>
    <row r="39" ht="12.0" customHeight="1">
      <c r="A39" s="14"/>
      <c r="B39" s="14"/>
      <c r="C39" s="48" t="s">
        <v>180</v>
      </c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222">
        <v>180.0</v>
      </c>
      <c r="AW39" s="222">
        <v>0.0</v>
      </c>
      <c r="AX39" s="222">
        <v>0.0</v>
      </c>
      <c r="AY39" s="222">
        <v>20.0</v>
      </c>
      <c r="AZ39" s="222">
        <v>11.11</v>
      </c>
      <c r="BA39" s="222">
        <v>22.0</v>
      </c>
      <c r="BB39" s="222">
        <v>12.22</v>
      </c>
      <c r="BC39" s="222">
        <v>37.0</v>
      </c>
      <c r="BD39" s="222">
        <v>20.56</v>
      </c>
      <c r="BE39" s="222">
        <v>101.0</v>
      </c>
      <c r="BF39" s="222">
        <v>56.11</v>
      </c>
    </row>
    <row r="40" ht="12.0" customHeight="1">
      <c r="A40" s="14"/>
      <c r="B40" s="14"/>
      <c r="C40" s="48" t="s">
        <v>181</v>
      </c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>
        <v>163.0</v>
      </c>
      <c r="P40" s="222">
        <v>4.0</v>
      </c>
      <c r="Q40" s="222">
        <v>2.45</v>
      </c>
      <c r="R40" s="222">
        <v>8.0</v>
      </c>
      <c r="S40" s="222">
        <v>4.91</v>
      </c>
      <c r="T40" s="222">
        <v>39.0</v>
      </c>
      <c r="U40" s="222">
        <v>23.93</v>
      </c>
      <c r="V40" s="222">
        <v>48.0</v>
      </c>
      <c r="W40" s="222">
        <v>29.45</v>
      </c>
      <c r="X40" s="222">
        <v>64.0</v>
      </c>
      <c r="Y40" s="222">
        <v>39.26</v>
      </c>
      <c r="Z40" s="222">
        <v>146.0</v>
      </c>
      <c r="AA40" s="222">
        <v>0.0</v>
      </c>
      <c r="AB40" s="222">
        <v>0.0</v>
      </c>
      <c r="AC40" s="222">
        <v>0.0</v>
      </c>
      <c r="AD40" s="222">
        <v>0.0</v>
      </c>
      <c r="AE40" s="222">
        <v>10.0</v>
      </c>
      <c r="AF40" s="222">
        <v>6.85</v>
      </c>
      <c r="AG40" s="222">
        <v>11.0</v>
      </c>
      <c r="AH40" s="222">
        <v>7.53</v>
      </c>
      <c r="AI40" s="222">
        <v>125.0</v>
      </c>
      <c r="AJ40" s="222">
        <v>85.62</v>
      </c>
      <c r="AK40" s="222">
        <v>119.0</v>
      </c>
      <c r="AL40" s="222">
        <v>0.0</v>
      </c>
      <c r="AM40" s="222">
        <v>0.0</v>
      </c>
      <c r="AN40" s="222">
        <v>5.0</v>
      </c>
      <c r="AO40" s="222">
        <v>4.2</v>
      </c>
      <c r="AP40" s="222">
        <v>24.0</v>
      </c>
      <c r="AQ40" s="222">
        <v>20.17</v>
      </c>
      <c r="AR40" s="222">
        <v>36.0</v>
      </c>
      <c r="AS40" s="222">
        <v>30.25</v>
      </c>
      <c r="AT40" s="222">
        <v>54.0</v>
      </c>
      <c r="AU40" s="222">
        <v>45.38</v>
      </c>
      <c r="AV40" s="222">
        <v>180.0</v>
      </c>
      <c r="AW40" s="222">
        <v>1.0</v>
      </c>
      <c r="AX40" s="222">
        <v>0.56</v>
      </c>
      <c r="AY40" s="222">
        <v>4.0</v>
      </c>
      <c r="AZ40" s="222">
        <v>2.22</v>
      </c>
      <c r="BA40" s="222">
        <v>47.0</v>
      </c>
      <c r="BB40" s="222">
        <v>26.11</v>
      </c>
      <c r="BC40" s="222">
        <v>63.0</v>
      </c>
      <c r="BD40" s="222">
        <v>35.0</v>
      </c>
      <c r="BE40" s="222">
        <v>65.0</v>
      </c>
      <c r="BF40" s="222">
        <v>36.11</v>
      </c>
    </row>
    <row r="41" ht="12.0" customHeight="1">
      <c r="A41" s="14"/>
      <c r="B41" s="14"/>
      <c r="C41" s="48" t="s">
        <v>182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>
        <v>163.0</v>
      </c>
      <c r="P41" s="222">
        <v>7.0</v>
      </c>
      <c r="Q41" s="222">
        <v>4.29</v>
      </c>
      <c r="R41" s="222">
        <v>17.0</v>
      </c>
      <c r="S41" s="222">
        <v>10.43</v>
      </c>
      <c r="T41" s="222">
        <v>31.0</v>
      </c>
      <c r="U41" s="222">
        <v>19.02</v>
      </c>
      <c r="V41" s="222">
        <v>33.0</v>
      </c>
      <c r="W41" s="222">
        <v>20.25</v>
      </c>
      <c r="X41" s="222">
        <v>75.0</v>
      </c>
      <c r="Y41" s="222">
        <v>46.01</v>
      </c>
      <c r="Z41" s="222">
        <v>146.0</v>
      </c>
      <c r="AA41" s="222">
        <v>8.0</v>
      </c>
      <c r="AB41" s="222">
        <v>5.48</v>
      </c>
      <c r="AC41" s="222">
        <v>14.0</v>
      </c>
      <c r="AD41" s="222">
        <v>9.59</v>
      </c>
      <c r="AE41" s="222">
        <v>31.0</v>
      </c>
      <c r="AF41" s="222">
        <v>21.23</v>
      </c>
      <c r="AG41" s="222">
        <v>47.0</v>
      </c>
      <c r="AH41" s="222">
        <v>32.19</v>
      </c>
      <c r="AI41" s="222">
        <v>46.0</v>
      </c>
      <c r="AJ41" s="222">
        <v>31.51</v>
      </c>
      <c r="AK41" s="222">
        <v>119.0</v>
      </c>
      <c r="AL41" s="222">
        <v>10.0</v>
      </c>
      <c r="AM41" s="222">
        <v>8.4</v>
      </c>
      <c r="AN41" s="222">
        <v>28.0</v>
      </c>
      <c r="AO41" s="222">
        <v>23.53</v>
      </c>
      <c r="AP41" s="222">
        <v>35.0</v>
      </c>
      <c r="AQ41" s="222">
        <v>29.41</v>
      </c>
      <c r="AR41" s="222">
        <v>24.0</v>
      </c>
      <c r="AS41" s="222">
        <v>20.17</v>
      </c>
      <c r="AT41" s="222">
        <v>22.0</v>
      </c>
      <c r="AU41" s="222">
        <v>18.49</v>
      </c>
      <c r="AV41" s="222">
        <v>180.0</v>
      </c>
      <c r="AW41" s="48"/>
      <c r="AX41" s="48"/>
      <c r="AY41" s="48"/>
      <c r="AZ41" s="48"/>
      <c r="BA41" s="48"/>
      <c r="BB41" s="48"/>
      <c r="BC41" s="48"/>
      <c r="BD41" s="48"/>
      <c r="BE41" s="48"/>
      <c r="BF41" s="48"/>
    </row>
    <row r="42" ht="12.0" customHeight="1">
      <c r="A42" s="15"/>
      <c r="B42" s="15"/>
      <c r="C42" s="48" t="s">
        <v>183</v>
      </c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>
        <v>163.0</v>
      </c>
      <c r="P42" s="222">
        <v>6.0</v>
      </c>
      <c r="Q42" s="222">
        <v>3.68</v>
      </c>
      <c r="R42" s="222">
        <v>17.0</v>
      </c>
      <c r="S42" s="222">
        <v>10.43</v>
      </c>
      <c r="T42" s="222">
        <v>35.0</v>
      </c>
      <c r="U42" s="222">
        <v>21.47</v>
      </c>
      <c r="V42" s="222">
        <v>47.0</v>
      </c>
      <c r="W42" s="222">
        <v>28.83</v>
      </c>
      <c r="X42" s="222">
        <v>58.0</v>
      </c>
      <c r="Y42" s="222">
        <v>35.58</v>
      </c>
      <c r="Z42" s="222">
        <v>146.0</v>
      </c>
      <c r="AA42" s="222">
        <v>19.0</v>
      </c>
      <c r="AB42" s="222">
        <v>13.01</v>
      </c>
      <c r="AC42" s="222">
        <v>20.0</v>
      </c>
      <c r="AD42" s="222">
        <v>13.7</v>
      </c>
      <c r="AE42" s="222">
        <v>42.0</v>
      </c>
      <c r="AF42" s="222">
        <v>28.77</v>
      </c>
      <c r="AG42" s="222">
        <v>32.0</v>
      </c>
      <c r="AH42" s="222">
        <v>21.92</v>
      </c>
      <c r="AI42" s="222">
        <v>33.0</v>
      </c>
      <c r="AJ42" s="222">
        <v>22.6</v>
      </c>
      <c r="AK42" s="222">
        <v>119.0</v>
      </c>
      <c r="AL42" s="222">
        <v>6.0</v>
      </c>
      <c r="AM42" s="222">
        <v>5.04</v>
      </c>
      <c r="AN42" s="222">
        <v>9.0</v>
      </c>
      <c r="AO42" s="222">
        <v>7.56</v>
      </c>
      <c r="AP42" s="222">
        <v>12.0</v>
      </c>
      <c r="AQ42" s="222">
        <v>10.08</v>
      </c>
      <c r="AR42" s="222">
        <v>28.0</v>
      </c>
      <c r="AS42" s="222">
        <v>23.53</v>
      </c>
      <c r="AT42" s="222">
        <v>64.0</v>
      </c>
      <c r="AU42" s="222">
        <v>53.78</v>
      </c>
      <c r="AV42" s="222">
        <v>180.0</v>
      </c>
      <c r="AW42" s="48"/>
      <c r="AX42" s="48"/>
      <c r="AY42" s="48"/>
      <c r="AZ42" s="48"/>
      <c r="BA42" s="48"/>
      <c r="BB42" s="48"/>
      <c r="BC42" s="48"/>
      <c r="BD42" s="48"/>
      <c r="BE42" s="48"/>
      <c r="BF42" s="48"/>
    </row>
    <row r="43" ht="12.75" customHeight="1">
      <c r="A43" s="217">
        <v>4.0</v>
      </c>
      <c r="B43" s="224" t="s">
        <v>24</v>
      </c>
      <c r="C43" s="225" t="s">
        <v>173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>
        <v>205.0</v>
      </c>
      <c r="P43" s="227">
        <v>1.0</v>
      </c>
      <c r="Q43" s="227" t="s">
        <v>184</v>
      </c>
      <c r="R43" s="227">
        <v>4.0</v>
      </c>
      <c r="S43" s="227" t="s">
        <v>185</v>
      </c>
      <c r="T43" s="227">
        <v>30.0</v>
      </c>
      <c r="U43" s="227" t="s">
        <v>186</v>
      </c>
      <c r="V43" s="227">
        <v>46.0</v>
      </c>
      <c r="W43" s="227" t="s">
        <v>187</v>
      </c>
      <c r="X43" s="227">
        <v>124.0</v>
      </c>
      <c r="Y43" s="227" t="s">
        <v>188</v>
      </c>
      <c r="Z43" s="228">
        <v>198.0</v>
      </c>
      <c r="AA43" s="227">
        <v>6.0</v>
      </c>
      <c r="AB43" s="227" t="s">
        <v>189</v>
      </c>
      <c r="AC43" s="227">
        <v>13.0</v>
      </c>
      <c r="AD43" s="227" t="s">
        <v>190</v>
      </c>
      <c r="AE43" s="227">
        <v>26.0</v>
      </c>
      <c r="AF43" s="227" t="s">
        <v>191</v>
      </c>
      <c r="AG43" s="227">
        <v>44.0</v>
      </c>
      <c r="AH43" s="227" t="s">
        <v>192</v>
      </c>
      <c r="AI43" s="227">
        <v>109.0</v>
      </c>
      <c r="AJ43" s="227" t="s">
        <v>193</v>
      </c>
      <c r="AK43" s="228">
        <v>130.0</v>
      </c>
      <c r="AL43" s="227">
        <v>3.0</v>
      </c>
      <c r="AM43" s="227" t="s">
        <v>194</v>
      </c>
      <c r="AN43" s="227">
        <v>17.0</v>
      </c>
      <c r="AO43" s="227" t="s">
        <v>195</v>
      </c>
      <c r="AP43" s="227">
        <v>37.0</v>
      </c>
      <c r="AQ43" s="227" t="s">
        <v>196</v>
      </c>
      <c r="AR43" s="227">
        <v>26.0</v>
      </c>
      <c r="AS43" s="227" t="s">
        <v>197</v>
      </c>
      <c r="AT43" s="227">
        <v>47.0</v>
      </c>
      <c r="AU43" s="227" t="s">
        <v>198</v>
      </c>
      <c r="AV43" s="228">
        <v>162.0</v>
      </c>
      <c r="AW43" s="227">
        <v>1.0</v>
      </c>
      <c r="AX43" s="227" t="s">
        <v>199</v>
      </c>
      <c r="AY43" s="227">
        <v>16.0</v>
      </c>
      <c r="AZ43" s="227" t="s">
        <v>200</v>
      </c>
      <c r="BA43" s="227">
        <v>35.0</v>
      </c>
      <c r="BB43" s="227" t="s">
        <v>201</v>
      </c>
      <c r="BC43" s="227">
        <v>49.0</v>
      </c>
      <c r="BD43" s="227" t="s">
        <v>202</v>
      </c>
      <c r="BE43" s="227">
        <v>61.0</v>
      </c>
      <c r="BF43" s="227" t="s">
        <v>203</v>
      </c>
    </row>
    <row r="44" ht="12.75" customHeight="1">
      <c r="A44" s="14"/>
      <c r="B44" s="14"/>
      <c r="C44" s="225" t="s">
        <v>174</v>
      </c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>
        <v>205.0</v>
      </c>
      <c r="P44" s="227">
        <v>2.0</v>
      </c>
      <c r="Q44" s="227" t="s">
        <v>204</v>
      </c>
      <c r="R44" s="227">
        <v>4.0</v>
      </c>
      <c r="S44" s="227" t="s">
        <v>185</v>
      </c>
      <c r="T44" s="227">
        <v>22.0</v>
      </c>
      <c r="U44" s="227" t="s">
        <v>205</v>
      </c>
      <c r="V44" s="227">
        <v>90.0</v>
      </c>
      <c r="W44" s="227" t="s">
        <v>206</v>
      </c>
      <c r="X44" s="227">
        <v>87.0</v>
      </c>
      <c r="Y44" s="227" t="s">
        <v>207</v>
      </c>
      <c r="Z44" s="228">
        <v>198.0</v>
      </c>
      <c r="AA44" s="227">
        <v>0.0</v>
      </c>
      <c r="AB44" s="227" t="s">
        <v>208</v>
      </c>
      <c r="AC44" s="227">
        <v>8.0</v>
      </c>
      <c r="AD44" s="227" t="s">
        <v>209</v>
      </c>
      <c r="AE44" s="227">
        <v>39.0</v>
      </c>
      <c r="AF44" s="227" t="s">
        <v>210</v>
      </c>
      <c r="AG44" s="227">
        <v>63.0</v>
      </c>
      <c r="AH44" s="227" t="s">
        <v>211</v>
      </c>
      <c r="AI44" s="227">
        <v>88.0</v>
      </c>
      <c r="AJ44" s="227" t="s">
        <v>212</v>
      </c>
      <c r="AK44" s="228">
        <v>130.0</v>
      </c>
      <c r="AL44" s="227">
        <v>0.0</v>
      </c>
      <c r="AM44" s="227" t="s">
        <v>208</v>
      </c>
      <c r="AN44" s="227">
        <v>7.0</v>
      </c>
      <c r="AO44" s="227" t="s">
        <v>213</v>
      </c>
      <c r="AP44" s="227">
        <v>24.0</v>
      </c>
      <c r="AQ44" s="227" t="s">
        <v>214</v>
      </c>
      <c r="AR44" s="227">
        <v>78.0</v>
      </c>
      <c r="AS44" s="227" t="s">
        <v>215</v>
      </c>
      <c r="AT44" s="227">
        <v>21.0</v>
      </c>
      <c r="AU44" s="227" t="s">
        <v>216</v>
      </c>
      <c r="AV44" s="228">
        <v>162.0</v>
      </c>
      <c r="AW44" s="227">
        <v>3.0</v>
      </c>
      <c r="AX44" s="227" t="s">
        <v>217</v>
      </c>
      <c r="AY44" s="227">
        <v>10.0</v>
      </c>
      <c r="AZ44" s="227" t="s">
        <v>218</v>
      </c>
      <c r="BA44" s="227">
        <v>48.0</v>
      </c>
      <c r="BB44" s="227" t="s">
        <v>219</v>
      </c>
      <c r="BC44" s="227">
        <v>54.0</v>
      </c>
      <c r="BD44" s="227" t="s">
        <v>220</v>
      </c>
      <c r="BE44" s="227">
        <v>47.0</v>
      </c>
      <c r="BF44" s="227" t="s">
        <v>221</v>
      </c>
    </row>
    <row r="45" ht="12.75" customHeight="1">
      <c r="A45" s="14"/>
      <c r="B45" s="14"/>
      <c r="C45" s="225" t="s">
        <v>175</v>
      </c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>
        <v>205.0</v>
      </c>
      <c r="P45" s="227">
        <v>0.0</v>
      </c>
      <c r="Q45" s="227" t="s">
        <v>208</v>
      </c>
      <c r="R45" s="227">
        <v>13.0</v>
      </c>
      <c r="S45" s="227" t="s">
        <v>222</v>
      </c>
      <c r="T45" s="227">
        <v>57.0</v>
      </c>
      <c r="U45" s="227" t="s">
        <v>223</v>
      </c>
      <c r="V45" s="227">
        <v>68.0</v>
      </c>
      <c r="W45" s="227" t="s">
        <v>224</v>
      </c>
      <c r="X45" s="227">
        <v>67.0</v>
      </c>
      <c r="Y45" s="227" t="s">
        <v>225</v>
      </c>
      <c r="Z45" s="228">
        <v>198.0</v>
      </c>
      <c r="AA45" s="227">
        <v>1.0</v>
      </c>
      <c r="AB45" s="227" t="s">
        <v>226</v>
      </c>
      <c r="AC45" s="227">
        <v>23.0</v>
      </c>
      <c r="AD45" s="227" t="s">
        <v>227</v>
      </c>
      <c r="AE45" s="227">
        <v>53.0</v>
      </c>
      <c r="AF45" s="227" t="s">
        <v>228</v>
      </c>
      <c r="AG45" s="227">
        <v>58.0</v>
      </c>
      <c r="AH45" s="227" t="s">
        <v>229</v>
      </c>
      <c r="AI45" s="227">
        <v>63.0</v>
      </c>
      <c r="AJ45" s="227" t="s">
        <v>211</v>
      </c>
      <c r="AK45" s="228">
        <v>130.0</v>
      </c>
      <c r="AL45" s="227">
        <v>1.0</v>
      </c>
      <c r="AM45" s="227" t="s">
        <v>230</v>
      </c>
      <c r="AN45" s="227">
        <v>3.0</v>
      </c>
      <c r="AO45" s="227" t="s">
        <v>194</v>
      </c>
      <c r="AP45" s="227">
        <v>62.0</v>
      </c>
      <c r="AQ45" s="227" t="s">
        <v>231</v>
      </c>
      <c r="AR45" s="227">
        <v>42.0</v>
      </c>
      <c r="AS45" s="227" t="s">
        <v>232</v>
      </c>
      <c r="AT45" s="227">
        <v>22.0</v>
      </c>
      <c r="AU45" s="227" t="s">
        <v>233</v>
      </c>
      <c r="AV45" s="228">
        <v>162.0</v>
      </c>
      <c r="AW45" s="227">
        <v>0.0</v>
      </c>
      <c r="AX45" s="227" t="s">
        <v>208</v>
      </c>
      <c r="AY45" s="227">
        <v>2.0</v>
      </c>
      <c r="AZ45" s="227" t="s">
        <v>234</v>
      </c>
      <c r="BA45" s="227">
        <v>11.0</v>
      </c>
      <c r="BB45" s="227" t="s">
        <v>235</v>
      </c>
      <c r="BC45" s="227">
        <v>60.0</v>
      </c>
      <c r="BD45" s="227" t="s">
        <v>236</v>
      </c>
      <c r="BE45" s="227">
        <v>89.0</v>
      </c>
      <c r="BF45" s="227" t="s">
        <v>237</v>
      </c>
    </row>
    <row r="46" ht="12.75" customHeight="1">
      <c r="A46" s="14"/>
      <c r="B46" s="14"/>
      <c r="C46" s="225" t="s">
        <v>176</v>
      </c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9"/>
      <c r="Q46" s="230"/>
      <c r="R46" s="230"/>
      <c r="S46" s="230"/>
      <c r="T46" s="230"/>
      <c r="U46" s="230"/>
      <c r="V46" s="231"/>
      <c r="W46" s="230"/>
      <c r="X46" s="230"/>
      <c r="Y46" s="230"/>
      <c r="Z46" s="228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28"/>
      <c r="AL46" s="229"/>
      <c r="AM46" s="230"/>
      <c r="AN46" s="230"/>
      <c r="AO46" s="230"/>
      <c r="AP46" s="230"/>
      <c r="AQ46" s="230"/>
      <c r="AR46" s="230"/>
      <c r="AS46" s="230"/>
      <c r="AT46" s="230"/>
      <c r="AU46" s="230"/>
      <c r="AV46" s="228">
        <v>162.0</v>
      </c>
      <c r="AW46" s="227">
        <v>2.0</v>
      </c>
      <c r="AX46" s="227" t="s">
        <v>234</v>
      </c>
      <c r="AY46" s="227">
        <v>11.0</v>
      </c>
      <c r="AZ46" s="227" t="s">
        <v>235</v>
      </c>
      <c r="BA46" s="227">
        <v>30.0</v>
      </c>
      <c r="BB46" s="227" t="s">
        <v>238</v>
      </c>
      <c r="BC46" s="227">
        <v>38.0</v>
      </c>
      <c r="BD46" s="227" t="s">
        <v>239</v>
      </c>
      <c r="BE46" s="227">
        <v>81.0</v>
      </c>
      <c r="BF46" s="227" t="s">
        <v>240</v>
      </c>
    </row>
    <row r="47" ht="12.75" customHeight="1">
      <c r="A47" s="14"/>
      <c r="B47" s="14"/>
      <c r="C47" s="225" t="s">
        <v>177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28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28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28">
        <v>162.0</v>
      </c>
      <c r="AW47" s="227">
        <v>1.0</v>
      </c>
      <c r="AX47" s="227" t="s">
        <v>199</v>
      </c>
      <c r="AY47" s="227">
        <v>10.0</v>
      </c>
      <c r="AZ47" s="227" t="s">
        <v>218</v>
      </c>
      <c r="BA47" s="227">
        <v>44.0</v>
      </c>
      <c r="BB47" s="227" t="s">
        <v>241</v>
      </c>
      <c r="BC47" s="227">
        <v>45.0</v>
      </c>
      <c r="BD47" s="227" t="s">
        <v>242</v>
      </c>
      <c r="BE47" s="227">
        <v>62.0</v>
      </c>
      <c r="BF47" s="227" t="s">
        <v>243</v>
      </c>
    </row>
    <row r="48" ht="12.75" customHeight="1">
      <c r="A48" s="14"/>
      <c r="B48" s="14"/>
      <c r="C48" s="225" t="s">
        <v>178</v>
      </c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28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28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28">
        <v>162.0</v>
      </c>
      <c r="AW48" s="227">
        <v>0.0</v>
      </c>
      <c r="AX48" s="227" t="s">
        <v>208</v>
      </c>
      <c r="AY48" s="227">
        <v>15.0</v>
      </c>
      <c r="AZ48" s="227" t="s">
        <v>244</v>
      </c>
      <c r="BA48" s="227">
        <v>50.0</v>
      </c>
      <c r="BB48" s="227" t="s">
        <v>245</v>
      </c>
      <c r="BC48" s="227">
        <v>22.0</v>
      </c>
      <c r="BD48" s="227" t="s">
        <v>246</v>
      </c>
      <c r="BE48" s="227">
        <v>75.0</v>
      </c>
      <c r="BF48" s="227" t="s">
        <v>247</v>
      </c>
    </row>
    <row r="49" ht="12.75" customHeight="1">
      <c r="A49" s="14"/>
      <c r="B49" s="14"/>
      <c r="C49" s="225" t="s">
        <v>179</v>
      </c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28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28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28">
        <v>162.0</v>
      </c>
      <c r="AW49" s="227">
        <v>2.0</v>
      </c>
      <c r="AX49" s="227" t="s">
        <v>234</v>
      </c>
      <c r="AY49" s="227">
        <v>8.0</v>
      </c>
      <c r="AZ49" s="227" t="s">
        <v>248</v>
      </c>
      <c r="BA49" s="227">
        <v>21.0</v>
      </c>
      <c r="BB49" s="227" t="s">
        <v>249</v>
      </c>
      <c r="BC49" s="227">
        <v>27.0</v>
      </c>
      <c r="BD49" s="227" t="s">
        <v>250</v>
      </c>
      <c r="BE49" s="227">
        <v>104.0</v>
      </c>
      <c r="BF49" s="227" t="s">
        <v>251</v>
      </c>
    </row>
    <row r="50" ht="12.75" customHeight="1">
      <c r="A50" s="14"/>
      <c r="B50" s="14"/>
      <c r="C50" s="225" t="s">
        <v>180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28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28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28">
        <v>162.0</v>
      </c>
      <c r="AW50" s="227">
        <v>0.0</v>
      </c>
      <c r="AX50" s="227" t="s">
        <v>208</v>
      </c>
      <c r="AY50" s="227">
        <v>1.0</v>
      </c>
      <c r="AZ50" s="227" t="s">
        <v>199</v>
      </c>
      <c r="BA50" s="227">
        <v>11.0</v>
      </c>
      <c r="BB50" s="227" t="s">
        <v>235</v>
      </c>
      <c r="BC50" s="227">
        <v>22.0</v>
      </c>
      <c r="BD50" s="227" t="s">
        <v>246</v>
      </c>
      <c r="BE50" s="227">
        <v>128.0</v>
      </c>
      <c r="BF50" s="227" t="s">
        <v>252</v>
      </c>
    </row>
    <row r="51" ht="12.75" customHeight="1">
      <c r="A51" s="14"/>
      <c r="B51" s="14"/>
      <c r="C51" s="225" t="s">
        <v>181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>
        <v>205.0</v>
      </c>
      <c r="P51" s="227">
        <v>1.0</v>
      </c>
      <c r="Q51" s="227" t="s">
        <v>184</v>
      </c>
      <c r="R51" s="227">
        <v>10.0</v>
      </c>
      <c r="S51" s="227" t="s">
        <v>253</v>
      </c>
      <c r="T51" s="227">
        <v>28.0</v>
      </c>
      <c r="U51" s="227" t="s">
        <v>254</v>
      </c>
      <c r="V51" s="227">
        <v>45.0</v>
      </c>
      <c r="W51" s="227" t="s">
        <v>255</v>
      </c>
      <c r="X51" s="227">
        <v>121.0</v>
      </c>
      <c r="Y51" s="227" t="s">
        <v>256</v>
      </c>
      <c r="Z51" s="228">
        <v>198.0</v>
      </c>
      <c r="AA51" s="227">
        <v>0.0</v>
      </c>
      <c r="AB51" s="227" t="s">
        <v>208</v>
      </c>
      <c r="AC51" s="227">
        <v>4.0</v>
      </c>
      <c r="AD51" s="227" t="s">
        <v>257</v>
      </c>
      <c r="AE51" s="227">
        <v>16.0</v>
      </c>
      <c r="AF51" s="227" t="s">
        <v>258</v>
      </c>
      <c r="AG51" s="227">
        <v>54.0</v>
      </c>
      <c r="AH51" s="227" t="s">
        <v>259</v>
      </c>
      <c r="AI51" s="227">
        <v>124.0</v>
      </c>
      <c r="AJ51" s="227" t="s">
        <v>260</v>
      </c>
      <c r="AK51" s="228">
        <v>130.0</v>
      </c>
      <c r="AL51" s="227">
        <v>1.0</v>
      </c>
      <c r="AM51" s="227" t="s">
        <v>230</v>
      </c>
      <c r="AN51" s="227">
        <v>4.0</v>
      </c>
      <c r="AO51" s="227" t="s">
        <v>261</v>
      </c>
      <c r="AP51" s="227">
        <v>15.0</v>
      </c>
      <c r="AQ51" s="227" t="s">
        <v>262</v>
      </c>
      <c r="AR51" s="227">
        <v>44.0</v>
      </c>
      <c r="AS51" s="227" t="s">
        <v>263</v>
      </c>
      <c r="AT51" s="227">
        <v>66.0</v>
      </c>
      <c r="AU51" s="227" t="s">
        <v>264</v>
      </c>
      <c r="AV51" s="228">
        <v>162.0</v>
      </c>
      <c r="AW51" s="227">
        <v>0.0</v>
      </c>
      <c r="AX51" s="227" t="s">
        <v>208</v>
      </c>
      <c r="AY51" s="227">
        <v>0.0</v>
      </c>
      <c r="AZ51" s="227" t="s">
        <v>208</v>
      </c>
      <c r="BA51" s="227">
        <v>3.0</v>
      </c>
      <c r="BB51" s="227" t="s">
        <v>217</v>
      </c>
      <c r="BC51" s="227">
        <v>15.0</v>
      </c>
      <c r="BD51" s="227" t="s">
        <v>244</v>
      </c>
      <c r="BE51" s="227">
        <v>144.0</v>
      </c>
      <c r="BF51" s="227" t="s">
        <v>265</v>
      </c>
    </row>
    <row r="52" ht="12.75" customHeight="1">
      <c r="A52" s="14"/>
      <c r="B52" s="14"/>
      <c r="C52" s="225" t="s">
        <v>182</v>
      </c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>
        <v>205.0</v>
      </c>
      <c r="P52" s="227">
        <v>14.0</v>
      </c>
      <c r="Q52" s="227" t="s">
        <v>266</v>
      </c>
      <c r="R52" s="227">
        <v>27.0</v>
      </c>
      <c r="S52" s="227" t="s">
        <v>267</v>
      </c>
      <c r="T52" s="227">
        <v>50.0</v>
      </c>
      <c r="U52" s="227" t="s">
        <v>268</v>
      </c>
      <c r="V52" s="227">
        <v>58.0</v>
      </c>
      <c r="W52" s="227" t="s">
        <v>269</v>
      </c>
      <c r="X52" s="227">
        <v>56.0</v>
      </c>
      <c r="Y52" s="227" t="s">
        <v>270</v>
      </c>
      <c r="Z52" s="228">
        <v>198.0</v>
      </c>
      <c r="AA52" s="227">
        <v>17.0</v>
      </c>
      <c r="AB52" s="227" t="s">
        <v>271</v>
      </c>
      <c r="AC52" s="227">
        <v>29.0</v>
      </c>
      <c r="AD52" s="227" t="s">
        <v>272</v>
      </c>
      <c r="AE52" s="227">
        <v>37.0</v>
      </c>
      <c r="AF52" s="227" t="s">
        <v>273</v>
      </c>
      <c r="AG52" s="227">
        <v>53.0</v>
      </c>
      <c r="AH52" s="227" t="s">
        <v>228</v>
      </c>
      <c r="AI52" s="227">
        <v>62.0</v>
      </c>
      <c r="AJ52" s="227" t="s">
        <v>274</v>
      </c>
      <c r="AK52" s="228">
        <v>130.0</v>
      </c>
      <c r="AL52" s="227">
        <v>3.0</v>
      </c>
      <c r="AM52" s="227" t="s">
        <v>194</v>
      </c>
      <c r="AN52" s="227">
        <v>15.0</v>
      </c>
      <c r="AO52" s="227" t="s">
        <v>262</v>
      </c>
      <c r="AP52" s="227">
        <v>30.0</v>
      </c>
      <c r="AQ52" s="227" t="s">
        <v>275</v>
      </c>
      <c r="AR52" s="227">
        <v>36.0</v>
      </c>
      <c r="AS52" s="227" t="s">
        <v>276</v>
      </c>
      <c r="AT52" s="227">
        <v>46.0</v>
      </c>
      <c r="AU52" s="227" t="s">
        <v>277</v>
      </c>
      <c r="AV52" s="228">
        <v>162.0</v>
      </c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</row>
    <row r="53" ht="12.75" customHeight="1">
      <c r="A53" s="15"/>
      <c r="B53" s="15"/>
      <c r="C53" s="225" t="s">
        <v>183</v>
      </c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>
        <v>205.0</v>
      </c>
      <c r="P53" s="227">
        <v>5.0</v>
      </c>
      <c r="Q53" s="227" t="s">
        <v>278</v>
      </c>
      <c r="R53" s="227">
        <v>16.0</v>
      </c>
      <c r="S53" s="227" t="s">
        <v>279</v>
      </c>
      <c r="T53" s="227">
        <v>22.0</v>
      </c>
      <c r="U53" s="227" t="s">
        <v>205</v>
      </c>
      <c r="V53" s="227">
        <v>31.0</v>
      </c>
      <c r="W53" s="227" t="s">
        <v>280</v>
      </c>
      <c r="X53" s="227">
        <v>131.0</v>
      </c>
      <c r="Y53" s="227" t="s">
        <v>281</v>
      </c>
      <c r="Z53" s="228">
        <v>198.0</v>
      </c>
      <c r="AA53" s="227">
        <v>2.0</v>
      </c>
      <c r="AB53" s="227" t="s">
        <v>282</v>
      </c>
      <c r="AC53" s="227">
        <v>11.0</v>
      </c>
      <c r="AD53" s="227" t="s">
        <v>283</v>
      </c>
      <c r="AE53" s="227">
        <v>23.0</v>
      </c>
      <c r="AF53" s="227" t="s">
        <v>227</v>
      </c>
      <c r="AG53" s="227">
        <v>33.0</v>
      </c>
      <c r="AH53" s="227" t="s">
        <v>250</v>
      </c>
      <c r="AI53" s="227">
        <v>129.0</v>
      </c>
      <c r="AJ53" s="227" t="s">
        <v>284</v>
      </c>
      <c r="AK53" s="228">
        <v>130.0</v>
      </c>
      <c r="AL53" s="227">
        <v>9.0</v>
      </c>
      <c r="AM53" s="227" t="s">
        <v>285</v>
      </c>
      <c r="AN53" s="227">
        <v>13.0</v>
      </c>
      <c r="AO53" s="227" t="s">
        <v>286</v>
      </c>
      <c r="AP53" s="227">
        <v>19.0</v>
      </c>
      <c r="AQ53" s="227" t="s">
        <v>287</v>
      </c>
      <c r="AR53" s="227">
        <v>37.0</v>
      </c>
      <c r="AS53" s="227" t="s">
        <v>196</v>
      </c>
      <c r="AT53" s="227">
        <v>52.0</v>
      </c>
      <c r="AU53" s="227" t="s">
        <v>288</v>
      </c>
      <c r="AV53" s="228">
        <v>162.0</v>
      </c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</row>
    <row r="54" ht="11.25" customHeight="1">
      <c r="A54" s="211">
        <v>5.0</v>
      </c>
      <c r="B54" s="232" t="s">
        <v>25</v>
      </c>
      <c r="C54" s="233" t="s">
        <v>173</v>
      </c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</row>
    <row r="55" ht="11.25" customHeight="1">
      <c r="A55" s="14"/>
      <c r="B55" s="14"/>
      <c r="C55" s="233" t="s">
        <v>174</v>
      </c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</row>
    <row r="56" ht="11.25" customHeight="1">
      <c r="A56" s="14"/>
      <c r="B56" s="14"/>
      <c r="C56" s="233" t="s">
        <v>175</v>
      </c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233"/>
      <c r="AV56" s="233"/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</row>
    <row r="57" ht="11.25" customHeight="1">
      <c r="A57" s="14"/>
      <c r="B57" s="14"/>
      <c r="C57" s="233" t="s">
        <v>176</v>
      </c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3"/>
      <c r="BF57" s="233"/>
    </row>
    <row r="58" ht="11.25" customHeight="1">
      <c r="A58" s="14"/>
      <c r="B58" s="14"/>
      <c r="C58" s="233" t="s">
        <v>177</v>
      </c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</row>
    <row r="59" ht="11.25" customHeight="1">
      <c r="A59" s="14"/>
      <c r="B59" s="14"/>
      <c r="C59" s="233" t="s">
        <v>178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</row>
    <row r="60" ht="11.25" customHeight="1">
      <c r="A60" s="14"/>
      <c r="B60" s="14"/>
      <c r="C60" s="233" t="s">
        <v>179</v>
      </c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</row>
    <row r="61" ht="11.25" customHeight="1">
      <c r="A61" s="14"/>
      <c r="B61" s="14"/>
      <c r="C61" s="233" t="s">
        <v>180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</row>
    <row r="62" ht="11.25" customHeight="1">
      <c r="A62" s="14"/>
      <c r="B62" s="14"/>
      <c r="C62" s="233" t="s">
        <v>181</v>
      </c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</row>
    <row r="63" ht="11.25" customHeight="1">
      <c r="A63" s="14"/>
      <c r="B63" s="14"/>
      <c r="C63" s="233" t="s">
        <v>182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</row>
    <row r="64" ht="11.25" customHeight="1">
      <c r="A64" s="15"/>
      <c r="B64" s="15"/>
      <c r="C64" s="233" t="s">
        <v>183</v>
      </c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</row>
    <row r="65" ht="11.25" customHeight="1">
      <c r="A65" s="217">
        <v>6.0</v>
      </c>
      <c r="B65" s="220" t="s">
        <v>26</v>
      </c>
      <c r="C65" s="48" t="s">
        <v>173</v>
      </c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>
        <v>86.0</v>
      </c>
      <c r="P65" s="222">
        <v>6.0</v>
      </c>
      <c r="Q65" s="222">
        <v>7.06</v>
      </c>
      <c r="R65" s="222">
        <v>9.0</v>
      </c>
      <c r="S65" s="222">
        <v>10.59</v>
      </c>
      <c r="T65" s="222">
        <v>15.0</v>
      </c>
      <c r="U65" s="222">
        <v>17.65</v>
      </c>
      <c r="V65" s="222">
        <v>23.0</v>
      </c>
      <c r="W65" s="222">
        <v>27.06</v>
      </c>
      <c r="X65" s="222">
        <v>32.0</v>
      </c>
      <c r="Y65" s="222">
        <v>37.65</v>
      </c>
      <c r="Z65" s="222">
        <v>72.0</v>
      </c>
      <c r="AA65" s="222">
        <v>4.0</v>
      </c>
      <c r="AB65" s="222">
        <v>5.56</v>
      </c>
      <c r="AC65" s="222">
        <v>10.0</v>
      </c>
      <c r="AD65" s="222">
        <v>13.89</v>
      </c>
      <c r="AE65" s="222">
        <v>21.0</v>
      </c>
      <c r="AF65" s="222">
        <v>29.17</v>
      </c>
      <c r="AG65" s="222">
        <v>15.0</v>
      </c>
      <c r="AH65" s="222">
        <v>20.83</v>
      </c>
      <c r="AI65" s="222">
        <v>22.0</v>
      </c>
      <c r="AJ65" s="222">
        <v>30.56</v>
      </c>
      <c r="AK65" s="222">
        <v>53.0</v>
      </c>
      <c r="AL65" s="222">
        <v>6.0</v>
      </c>
      <c r="AM65" s="222">
        <v>11.32</v>
      </c>
      <c r="AN65" s="222">
        <v>9.0</v>
      </c>
      <c r="AO65" s="222">
        <v>16.98</v>
      </c>
      <c r="AP65" s="222">
        <v>12.0</v>
      </c>
      <c r="AQ65" s="222">
        <v>22.64</v>
      </c>
      <c r="AR65" s="222">
        <v>8.0</v>
      </c>
      <c r="AS65" s="222">
        <v>15.09</v>
      </c>
      <c r="AT65" s="222">
        <v>18.0</v>
      </c>
      <c r="AU65" s="222">
        <v>33.96</v>
      </c>
      <c r="AV65" s="222">
        <v>67.0</v>
      </c>
      <c r="AW65" s="222">
        <v>3.0</v>
      </c>
      <c r="AX65" s="222">
        <v>4.48</v>
      </c>
      <c r="AY65" s="222">
        <v>11.0</v>
      </c>
      <c r="AZ65" s="222">
        <v>16.42</v>
      </c>
      <c r="BA65" s="222">
        <v>21.0</v>
      </c>
      <c r="BB65" s="222">
        <v>31.34</v>
      </c>
      <c r="BC65" s="222">
        <v>16.0</v>
      </c>
      <c r="BD65" s="222">
        <v>23.88</v>
      </c>
      <c r="BE65" s="222">
        <v>16.0</v>
      </c>
      <c r="BF65" s="222">
        <v>23.88</v>
      </c>
    </row>
    <row r="66" ht="11.25" customHeight="1">
      <c r="A66" s="14"/>
      <c r="B66" s="14"/>
      <c r="C66" s="48" t="s">
        <v>174</v>
      </c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>
        <v>86.0</v>
      </c>
      <c r="P66" s="222">
        <v>0.0</v>
      </c>
      <c r="Q66" s="222">
        <v>0.0</v>
      </c>
      <c r="R66" s="222">
        <v>8.0</v>
      </c>
      <c r="S66" s="222">
        <v>9.3</v>
      </c>
      <c r="T66" s="222">
        <v>27.0</v>
      </c>
      <c r="U66" s="222">
        <v>31.4</v>
      </c>
      <c r="V66" s="222">
        <v>23.0</v>
      </c>
      <c r="W66" s="222">
        <v>26.74</v>
      </c>
      <c r="X66" s="222">
        <v>28.0</v>
      </c>
      <c r="Y66" s="222">
        <v>32.56</v>
      </c>
      <c r="Z66" s="222">
        <v>72.0</v>
      </c>
      <c r="AA66" s="222">
        <v>1.0</v>
      </c>
      <c r="AB66" s="222">
        <v>1.39</v>
      </c>
      <c r="AC66" s="222">
        <v>2.0</v>
      </c>
      <c r="AD66" s="222">
        <v>2.78</v>
      </c>
      <c r="AE66" s="222">
        <v>14.0</v>
      </c>
      <c r="AF66" s="222">
        <v>19.44</v>
      </c>
      <c r="AG66" s="222">
        <v>19.0</v>
      </c>
      <c r="AH66" s="222">
        <v>26.39</v>
      </c>
      <c r="AI66" s="222">
        <v>36.0</v>
      </c>
      <c r="AJ66" s="222">
        <v>50.0</v>
      </c>
      <c r="AK66" s="222">
        <v>53.0</v>
      </c>
      <c r="AL66" s="222">
        <v>0.0</v>
      </c>
      <c r="AM66" s="222">
        <v>0.0</v>
      </c>
      <c r="AN66" s="222">
        <v>5.0</v>
      </c>
      <c r="AO66" s="222">
        <v>9.43</v>
      </c>
      <c r="AP66" s="222">
        <v>8.0</v>
      </c>
      <c r="AQ66" s="222">
        <v>15.09</v>
      </c>
      <c r="AR66" s="222">
        <v>16.0</v>
      </c>
      <c r="AS66" s="222">
        <v>30.19</v>
      </c>
      <c r="AT66" s="222">
        <v>24.0</v>
      </c>
      <c r="AU66" s="222">
        <v>45.28</v>
      </c>
      <c r="AV66" s="222">
        <v>67.0</v>
      </c>
      <c r="AW66" s="222">
        <v>0.0</v>
      </c>
      <c r="AX66" s="222">
        <v>0.0</v>
      </c>
      <c r="AY66" s="222">
        <v>1.0</v>
      </c>
      <c r="AZ66" s="222">
        <v>1.49</v>
      </c>
      <c r="BA66" s="222">
        <v>10.0</v>
      </c>
      <c r="BB66" s="222">
        <v>14.93</v>
      </c>
      <c r="BC66" s="222">
        <v>22.0</v>
      </c>
      <c r="BD66" s="222">
        <v>32.84</v>
      </c>
      <c r="BE66" s="222">
        <v>34.0</v>
      </c>
      <c r="BF66" s="222">
        <v>50.75</v>
      </c>
    </row>
    <row r="67" ht="11.25" customHeight="1">
      <c r="A67" s="14"/>
      <c r="B67" s="14"/>
      <c r="C67" s="48" t="s">
        <v>175</v>
      </c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>
        <v>86.0</v>
      </c>
      <c r="P67" s="222">
        <v>3.0</v>
      </c>
      <c r="Q67" s="222">
        <v>3.49</v>
      </c>
      <c r="R67" s="222">
        <v>17.0</v>
      </c>
      <c r="S67" s="222">
        <v>19.77</v>
      </c>
      <c r="T67" s="222">
        <v>24.0</v>
      </c>
      <c r="U67" s="222">
        <v>27.91</v>
      </c>
      <c r="V67" s="222">
        <v>17.0</v>
      </c>
      <c r="W67" s="222">
        <v>19.77</v>
      </c>
      <c r="X67" s="222">
        <v>25.0</v>
      </c>
      <c r="Y67" s="222">
        <v>29.07</v>
      </c>
      <c r="Z67" s="222">
        <v>72.0</v>
      </c>
      <c r="AA67" s="222">
        <v>3.0</v>
      </c>
      <c r="AB67" s="222">
        <v>4.17</v>
      </c>
      <c r="AC67" s="222">
        <v>9.0</v>
      </c>
      <c r="AD67" s="222">
        <v>12.5</v>
      </c>
      <c r="AE67" s="222">
        <v>26.0</v>
      </c>
      <c r="AF67" s="222">
        <v>36.11</v>
      </c>
      <c r="AG67" s="222">
        <v>15.0</v>
      </c>
      <c r="AH67" s="222">
        <v>20.83</v>
      </c>
      <c r="AI67" s="222">
        <v>19.0</v>
      </c>
      <c r="AJ67" s="222">
        <v>26.39</v>
      </c>
      <c r="AK67" s="222">
        <v>53.0</v>
      </c>
      <c r="AL67" s="222">
        <v>0.0</v>
      </c>
      <c r="AM67" s="222">
        <v>0.0</v>
      </c>
      <c r="AN67" s="222">
        <v>2.0</v>
      </c>
      <c r="AO67" s="222">
        <v>3.77</v>
      </c>
      <c r="AP67" s="222">
        <v>9.0</v>
      </c>
      <c r="AQ67" s="222">
        <v>16.98</v>
      </c>
      <c r="AR67" s="222">
        <v>16.0</v>
      </c>
      <c r="AS67" s="222">
        <v>30.19</v>
      </c>
      <c r="AT67" s="222">
        <v>26.0</v>
      </c>
      <c r="AU67" s="222">
        <v>49.06</v>
      </c>
      <c r="AV67" s="222">
        <v>67.0</v>
      </c>
      <c r="AW67" s="222">
        <v>1.0</v>
      </c>
      <c r="AX67" s="222">
        <v>1.49</v>
      </c>
      <c r="AY67" s="222">
        <v>3.0</v>
      </c>
      <c r="AZ67" s="222">
        <v>4.48</v>
      </c>
      <c r="BA67" s="222">
        <v>6.0</v>
      </c>
      <c r="BB67" s="222">
        <v>8.96</v>
      </c>
      <c r="BC67" s="222">
        <v>22.0</v>
      </c>
      <c r="BD67" s="222">
        <v>32.84</v>
      </c>
      <c r="BE67" s="222">
        <v>35.0</v>
      </c>
      <c r="BF67" s="222">
        <v>52.24</v>
      </c>
    </row>
    <row r="68" ht="11.25" customHeight="1">
      <c r="A68" s="14"/>
      <c r="B68" s="14"/>
      <c r="C68" s="48" t="s">
        <v>176</v>
      </c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222">
        <v>67.0</v>
      </c>
      <c r="AW68" s="222">
        <v>0.0</v>
      </c>
      <c r="AX68" s="222">
        <v>0.0</v>
      </c>
      <c r="AY68" s="222">
        <v>5.0</v>
      </c>
      <c r="AZ68" s="222">
        <v>7.46</v>
      </c>
      <c r="BA68" s="222">
        <v>8.0</v>
      </c>
      <c r="BB68" s="222">
        <v>11.94</v>
      </c>
      <c r="BC68" s="222">
        <v>17.0</v>
      </c>
      <c r="BD68" s="222">
        <v>25.37</v>
      </c>
      <c r="BE68" s="222">
        <v>37.0</v>
      </c>
      <c r="BF68" s="222">
        <v>55.22</v>
      </c>
    </row>
    <row r="69" ht="11.25" customHeight="1">
      <c r="A69" s="14"/>
      <c r="B69" s="14"/>
      <c r="C69" s="48" t="s">
        <v>177</v>
      </c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222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222">
        <v>67.0</v>
      </c>
      <c r="AW69" s="222">
        <v>1.0</v>
      </c>
      <c r="AX69" s="222">
        <v>1.49</v>
      </c>
      <c r="AY69" s="222">
        <v>10.0</v>
      </c>
      <c r="AZ69" s="222">
        <v>14.93</v>
      </c>
      <c r="BA69" s="222">
        <v>9.0</v>
      </c>
      <c r="BB69" s="222">
        <v>13.43</v>
      </c>
      <c r="BC69" s="222">
        <v>10.0</v>
      </c>
      <c r="BD69" s="222">
        <v>14.93</v>
      </c>
      <c r="BE69" s="222">
        <v>37.0</v>
      </c>
      <c r="BF69" s="222">
        <v>55.22</v>
      </c>
    </row>
    <row r="70" ht="11.25" customHeight="1">
      <c r="A70" s="14"/>
      <c r="B70" s="14"/>
      <c r="C70" s="48" t="s">
        <v>178</v>
      </c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222">
        <v>67.0</v>
      </c>
      <c r="AW70" s="222">
        <v>0.0</v>
      </c>
      <c r="AX70" s="222">
        <v>0.0</v>
      </c>
      <c r="AY70" s="222">
        <v>1.0</v>
      </c>
      <c r="AZ70" s="222">
        <v>1.49</v>
      </c>
      <c r="BA70" s="222">
        <v>2.0</v>
      </c>
      <c r="BB70" s="222">
        <v>2.99</v>
      </c>
      <c r="BC70" s="222">
        <v>6.0</v>
      </c>
      <c r="BD70" s="222">
        <v>8.96</v>
      </c>
      <c r="BE70" s="222">
        <v>58.0</v>
      </c>
      <c r="BF70" s="222">
        <v>86.57</v>
      </c>
    </row>
    <row r="71" ht="11.25" customHeight="1">
      <c r="A71" s="14"/>
      <c r="B71" s="14"/>
      <c r="C71" s="48" t="s">
        <v>179</v>
      </c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222">
        <v>67.0</v>
      </c>
      <c r="AW71" s="222">
        <v>1.0</v>
      </c>
      <c r="AX71" s="222">
        <v>1.49</v>
      </c>
      <c r="AY71" s="222">
        <v>5.0</v>
      </c>
      <c r="AZ71" s="222">
        <v>7.46</v>
      </c>
      <c r="BA71" s="222">
        <v>9.0</v>
      </c>
      <c r="BB71" s="222">
        <v>13.43</v>
      </c>
      <c r="BC71" s="222">
        <v>12.0</v>
      </c>
      <c r="BD71" s="222">
        <v>17.91</v>
      </c>
      <c r="BE71" s="222">
        <v>40.0</v>
      </c>
      <c r="BF71" s="222">
        <v>59.7</v>
      </c>
    </row>
    <row r="72" ht="11.25" customHeight="1">
      <c r="A72" s="14"/>
      <c r="B72" s="14"/>
      <c r="C72" s="48" t="s">
        <v>180</v>
      </c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222">
        <v>67.0</v>
      </c>
      <c r="AW72" s="222">
        <v>0.0</v>
      </c>
      <c r="AX72" s="222">
        <v>0.0</v>
      </c>
      <c r="AY72" s="222">
        <v>0.0</v>
      </c>
      <c r="AZ72" s="222">
        <v>0.0</v>
      </c>
      <c r="BA72" s="222">
        <v>3.0</v>
      </c>
      <c r="BB72" s="222">
        <v>4.48</v>
      </c>
      <c r="BC72" s="222">
        <v>14.0</v>
      </c>
      <c r="BD72" s="222">
        <v>20.9</v>
      </c>
      <c r="BE72" s="222">
        <v>50.0</v>
      </c>
      <c r="BF72" s="222">
        <v>74.63</v>
      </c>
    </row>
    <row r="73" ht="11.25" customHeight="1">
      <c r="A73" s="14"/>
      <c r="B73" s="14"/>
      <c r="C73" s="48" t="s">
        <v>181</v>
      </c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>
        <v>86.0</v>
      </c>
      <c r="P73" s="222">
        <v>0.0</v>
      </c>
      <c r="Q73" s="222">
        <v>0.0</v>
      </c>
      <c r="R73" s="222">
        <v>3.0</v>
      </c>
      <c r="S73" s="222">
        <v>3.53</v>
      </c>
      <c r="T73" s="222">
        <v>15.0</v>
      </c>
      <c r="U73" s="222">
        <v>17.65</v>
      </c>
      <c r="V73" s="222">
        <v>19.0</v>
      </c>
      <c r="W73" s="222">
        <v>22.35</v>
      </c>
      <c r="X73" s="222">
        <v>48.0</v>
      </c>
      <c r="Y73" s="222">
        <v>56.47</v>
      </c>
      <c r="Z73" s="222">
        <v>72.0</v>
      </c>
      <c r="AA73" s="222">
        <v>1.0</v>
      </c>
      <c r="AB73" s="222">
        <v>1.39</v>
      </c>
      <c r="AC73" s="222">
        <v>0.0</v>
      </c>
      <c r="AD73" s="222">
        <v>0.0</v>
      </c>
      <c r="AE73" s="222">
        <v>0.0</v>
      </c>
      <c r="AF73" s="222">
        <v>0.0</v>
      </c>
      <c r="AG73" s="222">
        <v>9.0</v>
      </c>
      <c r="AH73" s="222">
        <v>12.5</v>
      </c>
      <c r="AI73" s="222">
        <v>62.0</v>
      </c>
      <c r="AJ73" s="222">
        <v>86.11</v>
      </c>
      <c r="AK73" s="222">
        <v>53.0</v>
      </c>
      <c r="AL73" s="222">
        <v>0.0</v>
      </c>
      <c r="AM73" s="222">
        <v>0.0</v>
      </c>
      <c r="AN73" s="222">
        <v>0.0</v>
      </c>
      <c r="AO73" s="222">
        <v>0.0</v>
      </c>
      <c r="AP73" s="222">
        <v>5.0</v>
      </c>
      <c r="AQ73" s="222">
        <v>9.43</v>
      </c>
      <c r="AR73" s="222">
        <v>15.0</v>
      </c>
      <c r="AS73" s="222">
        <v>28.3</v>
      </c>
      <c r="AT73" s="222">
        <v>33.0</v>
      </c>
      <c r="AU73" s="222">
        <v>62.26</v>
      </c>
      <c r="AV73" s="222">
        <v>67.0</v>
      </c>
      <c r="AW73" s="222">
        <v>0.0</v>
      </c>
      <c r="AX73" s="222">
        <v>0.0</v>
      </c>
      <c r="AY73" s="222">
        <v>1.0</v>
      </c>
      <c r="AZ73" s="222">
        <v>1.49</v>
      </c>
      <c r="BA73" s="222">
        <v>4.0</v>
      </c>
      <c r="BB73" s="222">
        <v>5.97</v>
      </c>
      <c r="BC73" s="222">
        <v>17.0</v>
      </c>
      <c r="BD73" s="222">
        <v>25.37</v>
      </c>
      <c r="BE73" s="222">
        <v>45.0</v>
      </c>
      <c r="BF73" s="222">
        <v>67016.0</v>
      </c>
    </row>
    <row r="74" ht="11.25" customHeight="1">
      <c r="A74" s="14"/>
      <c r="B74" s="14"/>
      <c r="C74" s="48" t="s">
        <v>182</v>
      </c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>
        <v>86.0</v>
      </c>
      <c r="P74" s="222">
        <v>2.0</v>
      </c>
      <c r="Q74" s="222">
        <v>2.33</v>
      </c>
      <c r="R74" s="222">
        <v>15.0</v>
      </c>
      <c r="S74" s="222">
        <v>17.44</v>
      </c>
      <c r="T74" s="222">
        <v>22.0</v>
      </c>
      <c r="U74" s="222">
        <v>25.58</v>
      </c>
      <c r="V74" s="222">
        <v>33.0</v>
      </c>
      <c r="W74" s="222">
        <v>38.37</v>
      </c>
      <c r="X74" s="222">
        <v>14.0</v>
      </c>
      <c r="Y74" s="222">
        <v>16.28</v>
      </c>
      <c r="Z74" s="222">
        <v>72.0</v>
      </c>
      <c r="AA74" s="222">
        <v>3.0</v>
      </c>
      <c r="AB74" s="222">
        <v>4.17</v>
      </c>
      <c r="AC74" s="222">
        <v>13.0</v>
      </c>
      <c r="AD74" s="222">
        <v>18.06</v>
      </c>
      <c r="AE74" s="222">
        <v>12.0</v>
      </c>
      <c r="AF74" s="222">
        <v>16.67</v>
      </c>
      <c r="AG74" s="222">
        <v>17.0</v>
      </c>
      <c r="AH74" s="222">
        <v>23.61</v>
      </c>
      <c r="AI74" s="222">
        <v>27.0</v>
      </c>
      <c r="AJ74" s="222">
        <v>37.5</v>
      </c>
      <c r="AK74" s="222">
        <v>53.0</v>
      </c>
      <c r="AL74" s="222">
        <v>2.0</v>
      </c>
      <c r="AM74" s="222">
        <v>3.77</v>
      </c>
      <c r="AN74" s="222">
        <v>7.0</v>
      </c>
      <c r="AO74" s="222">
        <v>13.21</v>
      </c>
      <c r="AP74" s="222">
        <v>8.0</v>
      </c>
      <c r="AQ74" s="222">
        <v>15.09</v>
      </c>
      <c r="AR74" s="222">
        <v>18.0</v>
      </c>
      <c r="AS74" s="222">
        <v>33.96</v>
      </c>
      <c r="AT74" s="222">
        <v>18.0</v>
      </c>
      <c r="AU74" s="222">
        <v>33.96</v>
      </c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ht="11.25" customHeight="1">
      <c r="A75" s="15"/>
      <c r="B75" s="15"/>
      <c r="C75" s="48" t="s">
        <v>183</v>
      </c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>
        <v>86.0</v>
      </c>
      <c r="P75" s="222">
        <v>1.0</v>
      </c>
      <c r="Q75" s="222">
        <v>1.18</v>
      </c>
      <c r="R75" s="222">
        <v>12.0</v>
      </c>
      <c r="S75" s="222">
        <v>14.12</v>
      </c>
      <c r="T75" s="222">
        <v>11.0</v>
      </c>
      <c r="U75" s="222">
        <v>12.94</v>
      </c>
      <c r="V75" s="222">
        <v>24.0</v>
      </c>
      <c r="W75" s="222">
        <v>28.24</v>
      </c>
      <c r="X75" s="222">
        <v>37.0</v>
      </c>
      <c r="Y75" s="222">
        <v>43.53</v>
      </c>
      <c r="Z75" s="222">
        <v>72.0</v>
      </c>
      <c r="AA75" s="222">
        <v>5.0</v>
      </c>
      <c r="AB75" s="222">
        <v>7.04</v>
      </c>
      <c r="AC75" s="222">
        <v>22.0</v>
      </c>
      <c r="AD75" s="222">
        <v>30.99</v>
      </c>
      <c r="AE75" s="222">
        <v>15.0</v>
      </c>
      <c r="AF75" s="222">
        <v>21.13</v>
      </c>
      <c r="AG75" s="222">
        <v>13.0</v>
      </c>
      <c r="AH75" s="222">
        <v>18.31</v>
      </c>
      <c r="AI75" s="222">
        <v>16.0</v>
      </c>
      <c r="AJ75" s="222">
        <v>22.54</v>
      </c>
      <c r="AK75" s="222">
        <v>53.0</v>
      </c>
      <c r="AL75" s="222">
        <v>3.0</v>
      </c>
      <c r="AM75" s="222">
        <v>5.66</v>
      </c>
      <c r="AN75" s="222">
        <v>6.0</v>
      </c>
      <c r="AO75" s="222">
        <v>11.32</v>
      </c>
      <c r="AP75" s="222">
        <v>17.0</v>
      </c>
      <c r="AQ75" s="222">
        <v>32.08</v>
      </c>
      <c r="AR75" s="222">
        <v>8.0</v>
      </c>
      <c r="AS75" s="222">
        <v>15.09</v>
      </c>
      <c r="AT75" s="222">
        <v>19.0</v>
      </c>
      <c r="AU75" s="222">
        <v>35.85</v>
      </c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</row>
    <row r="76" ht="15.75" customHeight="1">
      <c r="A76" s="211">
        <v>7.0</v>
      </c>
      <c r="B76" s="217" t="s">
        <v>27</v>
      </c>
      <c r="C76" s="235" t="s">
        <v>173</v>
      </c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>
        <v>71.0</v>
      </c>
      <c r="P76" s="237">
        <v>8.0</v>
      </c>
      <c r="Q76" s="237" t="s">
        <v>289</v>
      </c>
      <c r="R76" s="237">
        <v>6.0</v>
      </c>
      <c r="S76" s="237" t="s">
        <v>290</v>
      </c>
      <c r="T76" s="237">
        <v>14.0</v>
      </c>
      <c r="U76" s="237" t="s">
        <v>291</v>
      </c>
      <c r="V76" s="237">
        <v>23.0</v>
      </c>
      <c r="W76" s="237" t="s">
        <v>292</v>
      </c>
      <c r="X76" s="237">
        <v>20.0</v>
      </c>
      <c r="Y76" s="237" t="s">
        <v>293</v>
      </c>
      <c r="Z76" s="237">
        <v>62.0</v>
      </c>
      <c r="AA76" s="237">
        <v>4.0</v>
      </c>
      <c r="AB76" s="237" t="s">
        <v>294</v>
      </c>
      <c r="AC76" s="237">
        <v>17.0</v>
      </c>
      <c r="AD76" s="237" t="s">
        <v>295</v>
      </c>
      <c r="AE76" s="237">
        <v>21.0</v>
      </c>
      <c r="AF76" s="237" t="s">
        <v>296</v>
      </c>
      <c r="AG76" s="237">
        <v>16.0</v>
      </c>
      <c r="AH76" s="237" t="s">
        <v>297</v>
      </c>
      <c r="AI76" s="237">
        <v>4.0</v>
      </c>
      <c r="AJ76" s="237" t="s">
        <v>294</v>
      </c>
      <c r="AK76" s="237">
        <v>53.0</v>
      </c>
      <c r="AL76" s="237">
        <v>0.0</v>
      </c>
      <c r="AM76" s="237">
        <v>0.0</v>
      </c>
      <c r="AN76" s="237">
        <v>10.0</v>
      </c>
      <c r="AO76" s="237" t="s">
        <v>298</v>
      </c>
      <c r="AP76" s="237">
        <v>18.0</v>
      </c>
      <c r="AQ76" s="237" t="s">
        <v>299</v>
      </c>
      <c r="AR76" s="237">
        <v>7.0</v>
      </c>
      <c r="AS76" s="237" t="s">
        <v>300</v>
      </c>
      <c r="AT76" s="237">
        <v>18.0</v>
      </c>
      <c r="AU76" s="237" t="s">
        <v>299</v>
      </c>
      <c r="AV76" s="237">
        <v>61.0</v>
      </c>
      <c r="AW76" s="237">
        <v>0.0</v>
      </c>
      <c r="AX76" s="237">
        <v>0.0</v>
      </c>
      <c r="AY76" s="237">
        <v>6.0</v>
      </c>
      <c r="AZ76" s="237" t="s">
        <v>301</v>
      </c>
      <c r="BA76" s="237">
        <v>26.0</v>
      </c>
      <c r="BB76" s="237" t="s">
        <v>302</v>
      </c>
      <c r="BC76" s="237">
        <v>19.0</v>
      </c>
      <c r="BD76" s="237" t="s">
        <v>303</v>
      </c>
      <c r="BE76" s="237">
        <v>10.0</v>
      </c>
      <c r="BF76" s="237" t="s">
        <v>304</v>
      </c>
    </row>
    <row r="77" ht="15.75" customHeight="1">
      <c r="A77" s="14"/>
      <c r="B77" s="14"/>
      <c r="C77" s="235" t="s">
        <v>174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>
        <v>71.0</v>
      </c>
      <c r="P77" s="238">
        <v>0.0</v>
      </c>
      <c r="Q77" s="239">
        <v>0.0</v>
      </c>
      <c r="R77" s="239">
        <v>7.0</v>
      </c>
      <c r="S77" s="239" t="s">
        <v>305</v>
      </c>
      <c r="T77" s="239">
        <v>24.0</v>
      </c>
      <c r="U77" s="239" t="s">
        <v>306</v>
      </c>
      <c r="V77" s="239">
        <v>34.0</v>
      </c>
      <c r="W77" s="239" t="s">
        <v>307</v>
      </c>
      <c r="X77" s="239">
        <v>6.0</v>
      </c>
      <c r="Y77" s="239" t="s">
        <v>290</v>
      </c>
      <c r="Z77" s="237">
        <v>62.0</v>
      </c>
      <c r="AA77" s="237">
        <v>2.0</v>
      </c>
      <c r="AB77" s="237" t="s">
        <v>308</v>
      </c>
      <c r="AC77" s="237">
        <v>10.0</v>
      </c>
      <c r="AD77" s="237" t="s">
        <v>309</v>
      </c>
      <c r="AE77" s="237">
        <v>19.0</v>
      </c>
      <c r="AF77" s="237" t="s">
        <v>310</v>
      </c>
      <c r="AG77" s="237">
        <v>23.0</v>
      </c>
      <c r="AH77" s="237" t="s">
        <v>311</v>
      </c>
      <c r="AI77" s="237">
        <v>8.0</v>
      </c>
      <c r="AJ77" s="237" t="s">
        <v>312</v>
      </c>
      <c r="AK77" s="237">
        <v>53.0</v>
      </c>
      <c r="AL77" s="237">
        <v>0.0</v>
      </c>
      <c r="AM77" s="237">
        <v>0.0</v>
      </c>
      <c r="AN77" s="237">
        <v>1.0</v>
      </c>
      <c r="AO77" s="237" t="s">
        <v>313</v>
      </c>
      <c r="AP77" s="237">
        <v>9.0</v>
      </c>
      <c r="AQ77" s="237" t="s">
        <v>314</v>
      </c>
      <c r="AR77" s="237">
        <v>18.0</v>
      </c>
      <c r="AS77" s="237" t="s">
        <v>299</v>
      </c>
      <c r="AT77" s="237">
        <v>25.0</v>
      </c>
      <c r="AU77" s="237" t="s">
        <v>315</v>
      </c>
      <c r="AV77" s="237">
        <v>61.0</v>
      </c>
      <c r="AW77" s="237">
        <v>0.0</v>
      </c>
      <c r="AX77" s="237">
        <v>0.0</v>
      </c>
      <c r="AY77" s="237">
        <v>8.0</v>
      </c>
      <c r="AZ77" s="240">
        <v>45609.0</v>
      </c>
      <c r="BA77" s="237">
        <v>14.0</v>
      </c>
      <c r="BB77" s="237" t="s">
        <v>316</v>
      </c>
      <c r="BC77" s="237">
        <v>23.0</v>
      </c>
      <c r="BD77" s="237" t="s">
        <v>317</v>
      </c>
      <c r="BE77" s="237">
        <v>16.0</v>
      </c>
      <c r="BF77" s="237" t="s">
        <v>318</v>
      </c>
    </row>
    <row r="78" ht="15.75" customHeight="1">
      <c r="A78" s="14"/>
      <c r="B78" s="14"/>
      <c r="C78" s="235" t="s">
        <v>175</v>
      </c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>
        <v>71.0</v>
      </c>
      <c r="P78" s="241">
        <v>4.0</v>
      </c>
      <c r="Q78" s="242" t="s">
        <v>319</v>
      </c>
      <c r="R78" s="242">
        <v>8.0</v>
      </c>
      <c r="S78" s="242" t="s">
        <v>289</v>
      </c>
      <c r="T78" s="242">
        <v>20.0</v>
      </c>
      <c r="U78" s="242" t="s">
        <v>293</v>
      </c>
      <c r="V78" s="242">
        <v>18.0</v>
      </c>
      <c r="W78" s="242" t="s">
        <v>320</v>
      </c>
      <c r="X78" s="242">
        <v>21.0</v>
      </c>
      <c r="Y78" s="242" t="s">
        <v>321</v>
      </c>
      <c r="Z78" s="237">
        <v>62.0</v>
      </c>
      <c r="AA78" s="237">
        <v>0.0</v>
      </c>
      <c r="AB78" s="237">
        <v>0.0</v>
      </c>
      <c r="AC78" s="237">
        <v>9.0</v>
      </c>
      <c r="AD78" s="237" t="s">
        <v>322</v>
      </c>
      <c r="AE78" s="237">
        <v>18.0</v>
      </c>
      <c r="AF78" s="243">
        <v>45380.0</v>
      </c>
      <c r="AG78" s="237">
        <v>20.0</v>
      </c>
      <c r="AH78" s="237" t="s">
        <v>323</v>
      </c>
      <c r="AI78" s="237">
        <v>15.0</v>
      </c>
      <c r="AJ78" s="237" t="s">
        <v>324</v>
      </c>
      <c r="AK78" s="237">
        <v>53.0</v>
      </c>
      <c r="AL78" s="237">
        <v>0.0</v>
      </c>
      <c r="AM78" s="237">
        <v>0.0</v>
      </c>
      <c r="AN78" s="237">
        <v>5.0</v>
      </c>
      <c r="AO78" s="237" t="s">
        <v>325</v>
      </c>
      <c r="AP78" s="237">
        <v>8.0</v>
      </c>
      <c r="AQ78" s="243">
        <v>45550.0</v>
      </c>
      <c r="AR78" s="237">
        <v>19.0</v>
      </c>
      <c r="AS78" s="237" t="s">
        <v>326</v>
      </c>
      <c r="AT78" s="237">
        <v>21.0</v>
      </c>
      <c r="AU78" s="237">
        <v>39.0</v>
      </c>
      <c r="AV78" s="237">
        <v>62.0</v>
      </c>
      <c r="AW78" s="237">
        <v>1.0</v>
      </c>
      <c r="AX78" s="237" t="s">
        <v>327</v>
      </c>
      <c r="AY78" s="237">
        <v>20.0</v>
      </c>
      <c r="AZ78" s="237" t="s">
        <v>328</v>
      </c>
      <c r="BA78" s="237">
        <v>23.0</v>
      </c>
      <c r="BB78" s="237" t="s">
        <v>317</v>
      </c>
      <c r="BC78" s="237">
        <v>16.0</v>
      </c>
      <c r="BD78" s="237" t="s">
        <v>318</v>
      </c>
      <c r="BE78" s="237">
        <v>1.0</v>
      </c>
      <c r="BF78" s="237" t="s">
        <v>327</v>
      </c>
    </row>
    <row r="79" ht="15.75" customHeight="1">
      <c r="A79" s="14"/>
      <c r="B79" s="14"/>
      <c r="C79" s="235" t="s">
        <v>176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37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37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37">
        <v>61.0</v>
      </c>
      <c r="AW79" s="237">
        <v>0.0</v>
      </c>
      <c r="AX79" s="237">
        <v>0.0</v>
      </c>
      <c r="AY79" s="237">
        <v>6.0</v>
      </c>
      <c r="AZ79" s="237" t="s">
        <v>301</v>
      </c>
      <c r="BA79" s="237">
        <v>21.0</v>
      </c>
      <c r="BB79" s="237" t="s">
        <v>329</v>
      </c>
      <c r="BC79" s="237">
        <v>21.0</v>
      </c>
      <c r="BD79" s="237" t="s">
        <v>329</v>
      </c>
      <c r="BE79" s="237">
        <v>13.0</v>
      </c>
      <c r="BF79" s="237" t="s">
        <v>330</v>
      </c>
    </row>
    <row r="80" ht="15.75" customHeight="1">
      <c r="A80" s="14"/>
      <c r="B80" s="14"/>
      <c r="C80" s="235" t="s">
        <v>177</v>
      </c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37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37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37">
        <v>61.0</v>
      </c>
      <c r="AW80" s="237">
        <v>1.0</v>
      </c>
      <c r="AX80" s="237" t="s">
        <v>327</v>
      </c>
      <c r="AY80" s="237">
        <v>2.0</v>
      </c>
      <c r="AZ80" s="237" t="s">
        <v>331</v>
      </c>
      <c r="BA80" s="237">
        <v>15.0</v>
      </c>
      <c r="BB80" s="237" t="s">
        <v>332</v>
      </c>
      <c r="BC80" s="237">
        <v>23.0</v>
      </c>
      <c r="BD80" s="237" t="s">
        <v>317</v>
      </c>
      <c r="BE80" s="237">
        <v>20.0</v>
      </c>
      <c r="BF80" s="237" t="s">
        <v>328</v>
      </c>
    </row>
    <row r="81" ht="15.75" customHeight="1">
      <c r="A81" s="14"/>
      <c r="B81" s="14"/>
      <c r="C81" s="235" t="s">
        <v>178</v>
      </c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37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37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37">
        <v>61.0</v>
      </c>
      <c r="AW81" s="237">
        <v>1.0</v>
      </c>
      <c r="AX81" s="237" t="s">
        <v>327</v>
      </c>
      <c r="AY81" s="237">
        <v>9.0</v>
      </c>
      <c r="AZ81" s="237" t="s">
        <v>333</v>
      </c>
      <c r="BA81" s="237">
        <v>33.0</v>
      </c>
      <c r="BB81" s="237" t="s">
        <v>334</v>
      </c>
      <c r="BC81" s="237">
        <v>12.0</v>
      </c>
      <c r="BD81" s="237" t="s">
        <v>335</v>
      </c>
      <c r="BE81" s="237">
        <v>6.0</v>
      </c>
      <c r="BF81" s="237" t="s">
        <v>301</v>
      </c>
    </row>
    <row r="82" ht="15.75" customHeight="1">
      <c r="A82" s="14"/>
      <c r="B82" s="14"/>
      <c r="C82" s="235" t="s">
        <v>179</v>
      </c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37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37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37">
        <v>61.0</v>
      </c>
      <c r="AW82" s="237">
        <v>1.0</v>
      </c>
      <c r="AX82" s="237" t="s">
        <v>327</v>
      </c>
      <c r="AY82" s="237">
        <v>7.0</v>
      </c>
      <c r="AZ82" s="237" t="s">
        <v>336</v>
      </c>
      <c r="BA82" s="237">
        <v>16.0</v>
      </c>
      <c r="BB82" s="237" t="s">
        <v>318</v>
      </c>
      <c r="BC82" s="237">
        <v>14.0</v>
      </c>
      <c r="BD82" s="237" t="s">
        <v>316</v>
      </c>
      <c r="BE82" s="237">
        <v>23.0</v>
      </c>
      <c r="BF82" s="237" t="s">
        <v>317</v>
      </c>
    </row>
    <row r="83" ht="15.75" customHeight="1">
      <c r="A83" s="14"/>
      <c r="B83" s="14"/>
      <c r="C83" s="235" t="s">
        <v>180</v>
      </c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37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37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37">
        <v>61.0</v>
      </c>
      <c r="AW83" s="237">
        <v>1.0</v>
      </c>
      <c r="AX83" s="237" t="s">
        <v>327</v>
      </c>
      <c r="AY83" s="237">
        <v>9.0</v>
      </c>
      <c r="AZ83" s="237" t="s">
        <v>333</v>
      </c>
      <c r="BA83" s="237">
        <v>19.0</v>
      </c>
      <c r="BB83" s="237" t="s">
        <v>303</v>
      </c>
      <c r="BC83" s="237">
        <v>19.0</v>
      </c>
      <c r="BD83" s="237" t="s">
        <v>303</v>
      </c>
      <c r="BE83" s="237">
        <v>13.0</v>
      </c>
      <c r="BF83" s="237" t="s">
        <v>330</v>
      </c>
    </row>
    <row r="84" ht="15.75" customHeight="1">
      <c r="A84" s="14"/>
      <c r="B84" s="14"/>
      <c r="C84" s="235" t="s">
        <v>181</v>
      </c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>
        <v>71.0</v>
      </c>
      <c r="P84" s="237">
        <v>2.0</v>
      </c>
      <c r="Q84" s="237" t="s">
        <v>337</v>
      </c>
      <c r="R84" s="237">
        <v>7.0</v>
      </c>
      <c r="S84" s="237" t="s">
        <v>305</v>
      </c>
      <c r="T84" s="237">
        <v>21.0</v>
      </c>
      <c r="U84" s="237" t="s">
        <v>321</v>
      </c>
      <c r="V84" s="237">
        <v>17.0</v>
      </c>
      <c r="W84" s="237" t="s">
        <v>338</v>
      </c>
      <c r="X84" s="237">
        <v>24.0</v>
      </c>
      <c r="Y84" s="237" t="s">
        <v>306</v>
      </c>
      <c r="Z84" s="237">
        <v>62.0</v>
      </c>
      <c r="AA84" s="237">
        <v>0.0</v>
      </c>
      <c r="AB84" s="237">
        <v>0.0</v>
      </c>
      <c r="AC84" s="237">
        <v>3.0</v>
      </c>
      <c r="AD84" s="237" t="s">
        <v>339</v>
      </c>
      <c r="AE84" s="237">
        <v>8.0</v>
      </c>
      <c r="AF84" s="237" t="s">
        <v>312</v>
      </c>
      <c r="AG84" s="237">
        <v>11.0</v>
      </c>
      <c r="AH84" s="237" t="s">
        <v>340</v>
      </c>
      <c r="AI84" s="237">
        <v>40.0</v>
      </c>
      <c r="AJ84" s="237" t="s">
        <v>341</v>
      </c>
      <c r="AK84" s="237">
        <v>53.0</v>
      </c>
      <c r="AL84" s="237">
        <v>0.0</v>
      </c>
      <c r="AM84" s="237">
        <v>0.0</v>
      </c>
      <c r="AN84" s="237">
        <v>4.0</v>
      </c>
      <c r="AO84" s="237" t="s">
        <v>342</v>
      </c>
      <c r="AP84" s="237">
        <v>7.0</v>
      </c>
      <c r="AQ84" s="237" t="s">
        <v>300</v>
      </c>
      <c r="AR84" s="237">
        <v>9.0</v>
      </c>
      <c r="AS84" s="237" t="s">
        <v>314</v>
      </c>
      <c r="AT84" s="237">
        <v>33.0</v>
      </c>
      <c r="AU84" s="237" t="s">
        <v>343</v>
      </c>
      <c r="AV84" s="237">
        <v>61.0</v>
      </c>
      <c r="AW84" s="237">
        <v>1.0</v>
      </c>
      <c r="AX84" s="237" t="s">
        <v>327</v>
      </c>
      <c r="AY84" s="237">
        <v>2.0</v>
      </c>
      <c r="AZ84" s="237" t="s">
        <v>331</v>
      </c>
      <c r="BA84" s="237">
        <v>15.0</v>
      </c>
      <c r="BB84" s="237" t="s">
        <v>332</v>
      </c>
      <c r="BC84" s="237">
        <v>19.0</v>
      </c>
      <c r="BD84" s="237" t="s">
        <v>303</v>
      </c>
      <c r="BE84" s="237">
        <v>24.0</v>
      </c>
      <c r="BF84" s="237" t="s">
        <v>344</v>
      </c>
    </row>
    <row r="85" ht="15.75" customHeight="1">
      <c r="A85" s="14"/>
      <c r="B85" s="14"/>
      <c r="C85" s="235" t="s">
        <v>182</v>
      </c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>
        <v>71.0</v>
      </c>
      <c r="P85" s="237">
        <v>0.0</v>
      </c>
      <c r="Q85" s="237">
        <v>0.0</v>
      </c>
      <c r="R85" s="237">
        <v>1.0</v>
      </c>
      <c r="S85" s="237" t="s">
        <v>345</v>
      </c>
      <c r="T85" s="237">
        <v>5.0</v>
      </c>
      <c r="U85" s="243">
        <v>45389.0</v>
      </c>
      <c r="V85" s="237">
        <v>10.0</v>
      </c>
      <c r="W85" s="243">
        <v>45518.0</v>
      </c>
      <c r="X85" s="237">
        <v>55.0</v>
      </c>
      <c r="Y85" s="237" t="s">
        <v>346</v>
      </c>
      <c r="Z85" s="237">
        <v>62.0</v>
      </c>
      <c r="AA85" s="237">
        <v>0.0</v>
      </c>
      <c r="AB85" s="237">
        <v>0.0</v>
      </c>
      <c r="AC85" s="237">
        <v>3.0</v>
      </c>
      <c r="AD85" s="237" t="s">
        <v>339</v>
      </c>
      <c r="AE85" s="237">
        <v>9.0</v>
      </c>
      <c r="AF85" s="237" t="s">
        <v>322</v>
      </c>
      <c r="AG85" s="237">
        <v>10.0</v>
      </c>
      <c r="AH85" s="237" t="s">
        <v>309</v>
      </c>
      <c r="AI85" s="237">
        <v>40.0</v>
      </c>
      <c r="AJ85" s="237" t="s">
        <v>341</v>
      </c>
      <c r="AK85" s="237">
        <v>53.0</v>
      </c>
      <c r="AL85" s="237">
        <v>1.0</v>
      </c>
      <c r="AM85" s="237" t="s">
        <v>313</v>
      </c>
      <c r="AN85" s="237">
        <v>4.0</v>
      </c>
      <c r="AO85" s="237" t="s">
        <v>342</v>
      </c>
      <c r="AP85" s="237">
        <v>10.0</v>
      </c>
      <c r="AQ85" s="237" t="s">
        <v>298</v>
      </c>
      <c r="AR85" s="237">
        <v>17.0</v>
      </c>
      <c r="AS85" s="237" t="s">
        <v>347</v>
      </c>
      <c r="AT85" s="237">
        <v>21.0</v>
      </c>
      <c r="AU85" s="237" t="s">
        <v>348</v>
      </c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</row>
    <row r="86" ht="15.75" customHeight="1">
      <c r="A86" s="15"/>
      <c r="B86" s="15"/>
      <c r="C86" s="235" t="s">
        <v>183</v>
      </c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>
        <v>71.0</v>
      </c>
      <c r="P86" s="237">
        <v>1.0</v>
      </c>
      <c r="Q86" s="237" t="s">
        <v>345</v>
      </c>
      <c r="R86" s="237">
        <v>7.0</v>
      </c>
      <c r="S86" s="237" t="s">
        <v>305</v>
      </c>
      <c r="T86" s="237">
        <v>10.0</v>
      </c>
      <c r="U86" s="243">
        <v>45518.0</v>
      </c>
      <c r="V86" s="237">
        <v>20.0</v>
      </c>
      <c r="W86" s="237" t="s">
        <v>293</v>
      </c>
      <c r="X86" s="237">
        <v>33.0</v>
      </c>
      <c r="Y86" s="237" t="s">
        <v>349</v>
      </c>
      <c r="Z86" s="237">
        <v>62.0</v>
      </c>
      <c r="AA86" s="237">
        <v>3.0</v>
      </c>
      <c r="AB86" s="237" t="s">
        <v>339</v>
      </c>
      <c r="AC86" s="237">
        <v>7.0</v>
      </c>
      <c r="AD86" s="237" t="s">
        <v>350</v>
      </c>
      <c r="AE86" s="237">
        <v>8.0</v>
      </c>
      <c r="AF86" s="237" t="s">
        <v>312</v>
      </c>
      <c r="AG86" s="237">
        <v>23.0</v>
      </c>
      <c r="AH86" s="237" t="s">
        <v>311</v>
      </c>
      <c r="AI86" s="237">
        <v>21.0</v>
      </c>
      <c r="AJ86" s="237" t="s">
        <v>296</v>
      </c>
      <c r="AK86" s="237">
        <v>53.0</v>
      </c>
      <c r="AL86" s="237">
        <v>2.0</v>
      </c>
      <c r="AM86" s="237" t="s">
        <v>351</v>
      </c>
      <c r="AN86" s="237">
        <v>5.0</v>
      </c>
      <c r="AO86" s="237" t="s">
        <v>325</v>
      </c>
      <c r="AP86" s="237">
        <v>9.0</v>
      </c>
      <c r="AQ86" s="237" t="s">
        <v>314</v>
      </c>
      <c r="AR86" s="237">
        <v>10.0</v>
      </c>
      <c r="AS86" s="237" t="s">
        <v>298</v>
      </c>
      <c r="AT86" s="237">
        <v>27.0</v>
      </c>
      <c r="AU86" s="237" t="s">
        <v>352</v>
      </c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</row>
    <row r="87" ht="15.75" customHeight="1">
      <c r="A87" s="217">
        <v>8.0</v>
      </c>
      <c r="B87" s="220" t="s">
        <v>28</v>
      </c>
      <c r="C87" s="223" t="s">
        <v>173</v>
      </c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>
        <v>281.0</v>
      </c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222">
        <v>239.0</v>
      </c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222">
        <v>129.0</v>
      </c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222">
        <v>181.0</v>
      </c>
      <c r="AW87" s="48"/>
      <c r="AX87" s="48"/>
      <c r="AY87" s="48"/>
      <c r="AZ87" s="48"/>
      <c r="BA87" s="48"/>
      <c r="BB87" s="48"/>
      <c r="BC87" s="48"/>
      <c r="BD87" s="48"/>
      <c r="BE87" s="48"/>
      <c r="BF87" s="48"/>
    </row>
    <row r="88" ht="15.75" customHeight="1">
      <c r="A88" s="14"/>
      <c r="B88" s="14"/>
      <c r="C88" s="223" t="s">
        <v>174</v>
      </c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>
        <v>281.0</v>
      </c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222">
        <v>239.0</v>
      </c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222">
        <v>129.0</v>
      </c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222">
        <v>181.0</v>
      </c>
      <c r="AW88" s="48"/>
      <c r="AX88" s="48"/>
      <c r="AY88" s="48"/>
      <c r="AZ88" s="48"/>
      <c r="BA88" s="48"/>
      <c r="BB88" s="48"/>
      <c r="BC88" s="48"/>
      <c r="BD88" s="48"/>
      <c r="BE88" s="48"/>
      <c r="BF88" s="48"/>
    </row>
    <row r="89" ht="15.75" customHeight="1">
      <c r="A89" s="14"/>
      <c r="B89" s="14"/>
      <c r="C89" s="223" t="s">
        <v>175</v>
      </c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>
        <v>281.0</v>
      </c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222">
        <v>239.0</v>
      </c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222">
        <v>129.0</v>
      </c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222">
        <v>181.0</v>
      </c>
      <c r="AW89" s="48"/>
      <c r="AX89" s="48"/>
      <c r="AY89" s="48"/>
      <c r="AZ89" s="48"/>
      <c r="BA89" s="48"/>
      <c r="BB89" s="48"/>
      <c r="BC89" s="48"/>
      <c r="BD89" s="48"/>
      <c r="BE89" s="48"/>
      <c r="BF89" s="48"/>
    </row>
    <row r="90" ht="15.75" customHeight="1">
      <c r="A90" s="14"/>
      <c r="B90" s="14"/>
      <c r="C90" s="223" t="s">
        <v>176</v>
      </c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222">
        <v>181.0</v>
      </c>
      <c r="AW90" s="48"/>
      <c r="AX90" s="48"/>
      <c r="AY90" s="48"/>
      <c r="AZ90" s="48"/>
      <c r="BA90" s="48"/>
      <c r="BB90" s="48"/>
      <c r="BC90" s="48"/>
      <c r="BD90" s="48"/>
      <c r="BE90" s="48"/>
      <c r="BF90" s="48"/>
    </row>
    <row r="91" ht="15.75" customHeight="1">
      <c r="A91" s="14"/>
      <c r="B91" s="14"/>
      <c r="C91" s="223" t="s">
        <v>177</v>
      </c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222">
        <v>181.0</v>
      </c>
      <c r="AW91" s="48"/>
      <c r="AX91" s="48"/>
      <c r="AY91" s="48"/>
      <c r="AZ91" s="48"/>
      <c r="BA91" s="48"/>
      <c r="BB91" s="48"/>
      <c r="BC91" s="48"/>
      <c r="BD91" s="48"/>
      <c r="BE91" s="48"/>
      <c r="BF91" s="48"/>
    </row>
    <row r="92" ht="15.75" customHeight="1">
      <c r="A92" s="14"/>
      <c r="B92" s="14"/>
      <c r="C92" s="223" t="s">
        <v>178</v>
      </c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222">
        <v>181.0</v>
      </c>
      <c r="AW92" s="48"/>
      <c r="AX92" s="48"/>
      <c r="AY92" s="48"/>
      <c r="AZ92" s="48"/>
      <c r="BA92" s="48"/>
      <c r="BB92" s="48"/>
      <c r="BC92" s="48"/>
      <c r="BD92" s="48"/>
      <c r="BE92" s="48"/>
      <c r="BF92" s="48"/>
    </row>
    <row r="93" ht="15.75" customHeight="1">
      <c r="A93" s="14"/>
      <c r="B93" s="14"/>
      <c r="C93" s="223" t="s">
        <v>179</v>
      </c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222">
        <v>181.0</v>
      </c>
      <c r="AW93" s="48"/>
      <c r="AX93" s="48"/>
      <c r="AY93" s="48"/>
      <c r="AZ93" s="48"/>
      <c r="BA93" s="48"/>
      <c r="BB93" s="48"/>
      <c r="BC93" s="48"/>
      <c r="BD93" s="48"/>
      <c r="BE93" s="48"/>
      <c r="BF93" s="48"/>
    </row>
    <row r="94" ht="15.75" customHeight="1">
      <c r="A94" s="14"/>
      <c r="B94" s="14"/>
      <c r="C94" s="223" t="s">
        <v>180</v>
      </c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222">
        <v>181.0</v>
      </c>
      <c r="AW94" s="48"/>
      <c r="AX94" s="48"/>
      <c r="AY94" s="48"/>
      <c r="AZ94" s="48"/>
      <c r="BA94" s="48"/>
      <c r="BB94" s="48"/>
      <c r="BC94" s="48"/>
      <c r="BD94" s="48"/>
      <c r="BE94" s="48"/>
      <c r="BF94" s="48"/>
    </row>
    <row r="95" ht="15.75" customHeight="1">
      <c r="A95" s="14"/>
      <c r="B95" s="14"/>
      <c r="C95" s="223" t="s">
        <v>181</v>
      </c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>
        <v>281.0</v>
      </c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222">
        <v>181.0</v>
      </c>
      <c r="AW95" s="48"/>
      <c r="AX95" s="48"/>
      <c r="AY95" s="48"/>
      <c r="AZ95" s="48"/>
      <c r="BA95" s="48"/>
      <c r="BB95" s="48"/>
      <c r="BC95" s="48"/>
      <c r="BD95" s="48"/>
      <c r="BE95" s="48"/>
      <c r="BF95" s="48"/>
    </row>
    <row r="96" ht="15.75" customHeight="1">
      <c r="A96" s="14"/>
      <c r="B96" s="14"/>
      <c r="C96" s="223" t="s">
        <v>182</v>
      </c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>
        <v>281.0</v>
      </c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222">
        <v>239.0</v>
      </c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222">
        <v>129.0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</row>
    <row r="97" ht="15.75" customHeight="1">
      <c r="A97" s="15"/>
      <c r="B97" s="15"/>
      <c r="C97" s="223" t="s">
        <v>183</v>
      </c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>
        <v>281.0</v>
      </c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222">
        <v>239.0</v>
      </c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222">
        <v>129.0</v>
      </c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</row>
    <row r="98" ht="15.75" customHeight="1">
      <c r="A98" s="211">
        <v>9.0</v>
      </c>
      <c r="B98" s="244" t="s">
        <v>29</v>
      </c>
      <c r="C98" s="245" t="s">
        <v>173</v>
      </c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6">
        <v>370.0</v>
      </c>
      <c r="P98" s="246">
        <v>12.0</v>
      </c>
      <c r="Q98" s="246" t="s">
        <v>353</v>
      </c>
      <c r="R98" s="246">
        <v>22.0</v>
      </c>
      <c r="S98" s="246" t="s">
        <v>354</v>
      </c>
      <c r="T98" s="246">
        <v>58.0</v>
      </c>
      <c r="U98" s="246" t="s">
        <v>355</v>
      </c>
      <c r="V98" s="246">
        <v>136.0</v>
      </c>
      <c r="W98" s="246" t="s">
        <v>356</v>
      </c>
      <c r="X98" s="246">
        <v>142.0</v>
      </c>
      <c r="Y98" s="246" t="s">
        <v>357</v>
      </c>
      <c r="Z98" s="246">
        <v>312.0</v>
      </c>
      <c r="AA98" s="246">
        <v>58.0</v>
      </c>
      <c r="AB98" s="246" t="s">
        <v>358</v>
      </c>
      <c r="AC98" s="246">
        <v>43.0</v>
      </c>
      <c r="AD98" s="246" t="s">
        <v>359</v>
      </c>
      <c r="AE98" s="246">
        <v>60.0</v>
      </c>
      <c r="AF98" s="246" t="s">
        <v>360</v>
      </c>
      <c r="AG98" s="246">
        <v>80.0</v>
      </c>
      <c r="AH98" s="246" t="s">
        <v>361</v>
      </c>
      <c r="AI98" s="246">
        <v>71.0</v>
      </c>
      <c r="AJ98" s="246" t="s">
        <v>362</v>
      </c>
      <c r="AK98" s="246">
        <v>198.0</v>
      </c>
      <c r="AL98" s="246">
        <v>12.0</v>
      </c>
      <c r="AM98" s="246" t="s">
        <v>363</v>
      </c>
      <c r="AN98" s="246">
        <v>23.0</v>
      </c>
      <c r="AO98" s="246" t="s">
        <v>227</v>
      </c>
      <c r="AP98" s="246">
        <v>24.0</v>
      </c>
      <c r="AQ98" s="246" t="s">
        <v>364</v>
      </c>
      <c r="AR98" s="246">
        <v>37.0</v>
      </c>
      <c r="AS98" s="246" t="s">
        <v>273</v>
      </c>
      <c r="AT98" s="246">
        <v>102.0</v>
      </c>
      <c r="AU98" s="246" t="s">
        <v>365</v>
      </c>
      <c r="AV98" s="246">
        <v>335.0</v>
      </c>
      <c r="AW98" s="246">
        <v>42.0</v>
      </c>
      <c r="AX98" s="246" t="s">
        <v>366</v>
      </c>
      <c r="AY98" s="246">
        <v>57.0</v>
      </c>
      <c r="AZ98" s="246" t="s">
        <v>367</v>
      </c>
      <c r="BA98" s="246">
        <v>85.0</v>
      </c>
      <c r="BB98" s="246" t="s">
        <v>368</v>
      </c>
      <c r="BC98" s="246">
        <v>63.0</v>
      </c>
      <c r="BD98" s="246" t="s">
        <v>369</v>
      </c>
      <c r="BE98" s="246">
        <v>88.0</v>
      </c>
      <c r="BF98" s="246" t="s">
        <v>370</v>
      </c>
    </row>
    <row r="99" ht="15.75" customHeight="1">
      <c r="A99" s="14"/>
      <c r="B99" s="14"/>
      <c r="C99" s="245" t="s">
        <v>174</v>
      </c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6">
        <v>371.0</v>
      </c>
      <c r="P99" s="246">
        <v>3.0</v>
      </c>
      <c r="Q99" s="246" t="s">
        <v>371</v>
      </c>
      <c r="R99" s="246">
        <v>19.0</v>
      </c>
      <c r="S99" s="246" t="s">
        <v>372</v>
      </c>
      <c r="T99" s="246">
        <v>87.0</v>
      </c>
      <c r="U99" s="246" t="s">
        <v>373</v>
      </c>
      <c r="V99" s="246">
        <v>112.0</v>
      </c>
      <c r="W99" s="246" t="s">
        <v>374</v>
      </c>
      <c r="X99" s="246">
        <v>150.0</v>
      </c>
      <c r="Y99" s="246" t="s">
        <v>375</v>
      </c>
      <c r="Z99" s="246">
        <v>312.0</v>
      </c>
      <c r="AA99" s="246">
        <v>0.0</v>
      </c>
      <c r="AB99" s="246" t="s">
        <v>208</v>
      </c>
      <c r="AC99" s="246">
        <v>21.0</v>
      </c>
      <c r="AD99" s="246" t="s">
        <v>376</v>
      </c>
      <c r="AE99" s="246">
        <v>87.0</v>
      </c>
      <c r="AF99" s="246" t="s">
        <v>377</v>
      </c>
      <c r="AG99" s="246">
        <v>115.0</v>
      </c>
      <c r="AH99" s="246" t="s">
        <v>378</v>
      </c>
      <c r="AI99" s="246">
        <v>89.0</v>
      </c>
      <c r="AJ99" s="246" t="s">
        <v>379</v>
      </c>
      <c r="AK99" s="246">
        <v>198.0</v>
      </c>
      <c r="AL99" s="246">
        <v>2.0</v>
      </c>
      <c r="AM99" s="246" t="s">
        <v>282</v>
      </c>
      <c r="AN99" s="246">
        <v>12.0</v>
      </c>
      <c r="AO99" s="246" t="s">
        <v>363</v>
      </c>
      <c r="AP99" s="246">
        <v>38.0</v>
      </c>
      <c r="AQ99" s="246" t="s">
        <v>380</v>
      </c>
      <c r="AR99" s="246">
        <v>49.0</v>
      </c>
      <c r="AS99" s="246" t="s">
        <v>381</v>
      </c>
      <c r="AT99" s="246">
        <v>97.0</v>
      </c>
      <c r="AU99" s="246" t="s">
        <v>382</v>
      </c>
      <c r="AV99" s="246">
        <v>335.0</v>
      </c>
      <c r="AW99" s="246">
        <v>10.0</v>
      </c>
      <c r="AX99" s="246" t="s">
        <v>383</v>
      </c>
      <c r="AY99" s="246">
        <v>26.0</v>
      </c>
      <c r="AZ99" s="246" t="s">
        <v>384</v>
      </c>
      <c r="BA99" s="246">
        <v>92.0</v>
      </c>
      <c r="BB99" s="246" t="s">
        <v>385</v>
      </c>
      <c r="BC99" s="246">
        <v>105.0</v>
      </c>
      <c r="BD99" s="246" t="s">
        <v>386</v>
      </c>
      <c r="BE99" s="246">
        <v>102.0</v>
      </c>
      <c r="BF99" s="246" t="s">
        <v>387</v>
      </c>
    </row>
    <row r="100" ht="15.75" customHeight="1">
      <c r="A100" s="14"/>
      <c r="B100" s="14"/>
      <c r="C100" s="245" t="s">
        <v>175</v>
      </c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6">
        <v>370.0</v>
      </c>
      <c r="P100" s="246">
        <v>11.0</v>
      </c>
      <c r="Q100" s="246" t="s">
        <v>388</v>
      </c>
      <c r="R100" s="246">
        <v>26.0</v>
      </c>
      <c r="S100" s="246" t="s">
        <v>389</v>
      </c>
      <c r="T100" s="246">
        <v>52.0</v>
      </c>
      <c r="U100" s="246" t="s">
        <v>390</v>
      </c>
      <c r="V100" s="246">
        <v>75.0</v>
      </c>
      <c r="W100" s="246" t="s">
        <v>391</v>
      </c>
      <c r="X100" s="246">
        <v>206.0</v>
      </c>
      <c r="Y100" s="246" t="s">
        <v>392</v>
      </c>
      <c r="Z100" s="246">
        <v>312.0</v>
      </c>
      <c r="AA100" s="246">
        <v>17.0</v>
      </c>
      <c r="AB100" s="246" t="s">
        <v>393</v>
      </c>
      <c r="AC100" s="246">
        <v>40.0</v>
      </c>
      <c r="AD100" s="246" t="s">
        <v>394</v>
      </c>
      <c r="AE100" s="246">
        <v>69.0</v>
      </c>
      <c r="AF100" s="246" t="s">
        <v>395</v>
      </c>
      <c r="AG100" s="246">
        <v>88.0</v>
      </c>
      <c r="AH100" s="246" t="s">
        <v>396</v>
      </c>
      <c r="AI100" s="246">
        <v>98.0</v>
      </c>
      <c r="AJ100" s="246" t="s">
        <v>397</v>
      </c>
      <c r="AK100" s="246">
        <v>198.0</v>
      </c>
      <c r="AL100" s="246">
        <v>0.0</v>
      </c>
      <c r="AM100" s="246" t="s">
        <v>208</v>
      </c>
      <c r="AN100" s="246">
        <v>7.0</v>
      </c>
      <c r="AO100" s="246" t="s">
        <v>398</v>
      </c>
      <c r="AP100" s="246">
        <v>27.0</v>
      </c>
      <c r="AQ100" s="246" t="s">
        <v>399</v>
      </c>
      <c r="AR100" s="246">
        <v>56.0</v>
      </c>
      <c r="AS100" s="246" t="s">
        <v>400</v>
      </c>
      <c r="AT100" s="246">
        <v>108.0</v>
      </c>
      <c r="AU100" s="246" t="s">
        <v>401</v>
      </c>
      <c r="AV100" s="246">
        <v>335.0</v>
      </c>
      <c r="AW100" s="246">
        <v>1.0</v>
      </c>
      <c r="AX100" s="246" t="s">
        <v>402</v>
      </c>
      <c r="AY100" s="246">
        <v>17.0</v>
      </c>
      <c r="AZ100" s="246" t="s">
        <v>403</v>
      </c>
      <c r="BA100" s="246">
        <v>55.0</v>
      </c>
      <c r="BB100" s="246" t="s">
        <v>404</v>
      </c>
      <c r="BC100" s="246">
        <v>95.0</v>
      </c>
      <c r="BD100" s="246" t="s">
        <v>405</v>
      </c>
      <c r="BE100" s="246">
        <v>167.0</v>
      </c>
      <c r="BF100" s="246" t="s">
        <v>406</v>
      </c>
    </row>
    <row r="101" ht="15.75" customHeight="1">
      <c r="A101" s="14"/>
      <c r="B101" s="14"/>
      <c r="C101" s="245" t="s">
        <v>176</v>
      </c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247"/>
      <c r="AR101" s="247"/>
      <c r="AS101" s="247"/>
      <c r="AT101" s="247"/>
      <c r="AU101" s="247"/>
      <c r="AV101" s="246">
        <v>335.0</v>
      </c>
      <c r="AW101" s="246">
        <v>5.0</v>
      </c>
      <c r="AX101" s="246" t="s">
        <v>407</v>
      </c>
      <c r="AY101" s="246">
        <v>27.0</v>
      </c>
      <c r="AZ101" s="246" t="s">
        <v>408</v>
      </c>
      <c r="BA101" s="246">
        <v>66.0</v>
      </c>
      <c r="BB101" s="246" t="s">
        <v>210</v>
      </c>
      <c r="BC101" s="246">
        <v>97.0</v>
      </c>
      <c r="BD101" s="246" t="s">
        <v>409</v>
      </c>
      <c r="BE101" s="246">
        <v>140.0</v>
      </c>
      <c r="BF101" s="246" t="s">
        <v>410</v>
      </c>
    </row>
    <row r="102" ht="15.75" customHeight="1">
      <c r="A102" s="14"/>
      <c r="B102" s="14"/>
      <c r="C102" s="245" t="s">
        <v>177</v>
      </c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Q102" s="247"/>
      <c r="AR102" s="247"/>
      <c r="AS102" s="247"/>
      <c r="AT102" s="247"/>
      <c r="AU102" s="247"/>
      <c r="AV102" s="246">
        <v>335.0</v>
      </c>
      <c r="AW102" s="246">
        <v>2.0</v>
      </c>
      <c r="AX102" s="246" t="s">
        <v>411</v>
      </c>
      <c r="AY102" s="246">
        <v>23.0</v>
      </c>
      <c r="AZ102" s="246" t="s">
        <v>412</v>
      </c>
      <c r="BA102" s="246">
        <v>78.0</v>
      </c>
      <c r="BB102" s="246" t="s">
        <v>413</v>
      </c>
      <c r="BC102" s="246">
        <v>75.0</v>
      </c>
      <c r="BD102" s="246" t="s">
        <v>414</v>
      </c>
      <c r="BE102" s="246">
        <v>157.0</v>
      </c>
      <c r="BF102" s="246" t="s">
        <v>415</v>
      </c>
    </row>
    <row r="103" ht="15.75" customHeight="1">
      <c r="A103" s="14"/>
      <c r="B103" s="14"/>
      <c r="C103" s="245" t="s">
        <v>178</v>
      </c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Q103" s="247"/>
      <c r="AR103" s="247"/>
      <c r="AS103" s="247"/>
      <c r="AT103" s="247"/>
      <c r="AU103" s="247"/>
      <c r="AV103" s="246">
        <v>335.0</v>
      </c>
      <c r="AW103" s="246">
        <v>1.0</v>
      </c>
      <c r="AX103" s="246" t="s">
        <v>402</v>
      </c>
      <c r="AY103" s="246">
        <v>15.0</v>
      </c>
      <c r="AZ103" s="246" t="s">
        <v>416</v>
      </c>
      <c r="BA103" s="246">
        <v>62.0</v>
      </c>
      <c r="BB103" s="246" t="s">
        <v>417</v>
      </c>
      <c r="BC103" s="246">
        <v>113.0</v>
      </c>
      <c r="BD103" s="246" t="s">
        <v>418</v>
      </c>
      <c r="BE103" s="246">
        <v>144.0</v>
      </c>
      <c r="BF103" s="246" t="s">
        <v>419</v>
      </c>
    </row>
    <row r="104" ht="15.75" customHeight="1">
      <c r="A104" s="14"/>
      <c r="B104" s="14"/>
      <c r="C104" s="245" t="s">
        <v>179</v>
      </c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7"/>
      <c r="AH104" s="247"/>
      <c r="AI104" s="247"/>
      <c r="AJ104" s="247"/>
      <c r="AK104" s="247"/>
      <c r="AL104" s="247"/>
      <c r="AM104" s="247"/>
      <c r="AN104" s="247"/>
      <c r="AO104" s="247"/>
      <c r="AP104" s="247"/>
      <c r="AQ104" s="247"/>
      <c r="AR104" s="247"/>
      <c r="AS104" s="247"/>
      <c r="AT104" s="247"/>
      <c r="AU104" s="247"/>
      <c r="AV104" s="246">
        <v>335.0</v>
      </c>
      <c r="AW104" s="246">
        <v>5.0</v>
      </c>
      <c r="AX104" s="246" t="s">
        <v>407</v>
      </c>
      <c r="AY104" s="246">
        <v>10.0</v>
      </c>
      <c r="AZ104" s="246" t="s">
        <v>383</v>
      </c>
      <c r="BA104" s="246">
        <v>23.0</v>
      </c>
      <c r="BB104" s="246" t="s">
        <v>412</v>
      </c>
      <c r="BC104" s="246">
        <v>53.0</v>
      </c>
      <c r="BD104" s="246" t="s">
        <v>420</v>
      </c>
      <c r="BE104" s="246">
        <v>244.0</v>
      </c>
      <c r="BF104" s="246" t="s">
        <v>421</v>
      </c>
    </row>
    <row r="105" ht="15.75" customHeight="1">
      <c r="A105" s="14"/>
      <c r="B105" s="14"/>
      <c r="C105" s="245" t="s">
        <v>180</v>
      </c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7"/>
      <c r="AH105" s="247"/>
      <c r="AI105" s="247"/>
      <c r="AJ105" s="247"/>
      <c r="AK105" s="247"/>
      <c r="AL105" s="247"/>
      <c r="AM105" s="247"/>
      <c r="AN105" s="247"/>
      <c r="AO105" s="247"/>
      <c r="AP105" s="247"/>
      <c r="AQ105" s="247"/>
      <c r="AR105" s="247"/>
      <c r="AS105" s="247"/>
      <c r="AT105" s="247"/>
      <c r="AU105" s="247"/>
      <c r="AV105" s="246">
        <v>335.0</v>
      </c>
      <c r="AW105" s="246">
        <v>9.0</v>
      </c>
      <c r="AX105" s="246" t="s">
        <v>422</v>
      </c>
      <c r="AY105" s="246">
        <v>21.0</v>
      </c>
      <c r="AZ105" s="246" t="s">
        <v>423</v>
      </c>
      <c r="BA105" s="246">
        <v>49.0</v>
      </c>
      <c r="BB105" s="246" t="s">
        <v>186</v>
      </c>
      <c r="BC105" s="246">
        <v>133.0</v>
      </c>
      <c r="BD105" s="246" t="s">
        <v>424</v>
      </c>
      <c r="BE105" s="246">
        <v>123.0</v>
      </c>
      <c r="BF105" s="246" t="s">
        <v>425</v>
      </c>
    </row>
    <row r="106" ht="15.75" customHeight="1">
      <c r="A106" s="14"/>
      <c r="B106" s="14"/>
      <c r="C106" s="245" t="s">
        <v>181</v>
      </c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6">
        <v>371.0</v>
      </c>
      <c r="P106" s="246">
        <v>1.0</v>
      </c>
      <c r="Q106" s="246" t="s">
        <v>426</v>
      </c>
      <c r="R106" s="246">
        <v>17.0</v>
      </c>
      <c r="S106" s="246" t="s">
        <v>427</v>
      </c>
      <c r="T106" s="246">
        <v>89.0</v>
      </c>
      <c r="U106" s="246" t="s">
        <v>428</v>
      </c>
      <c r="V106" s="246">
        <v>132.0</v>
      </c>
      <c r="W106" s="246" t="s">
        <v>429</v>
      </c>
      <c r="X106" s="246">
        <v>132.0</v>
      </c>
      <c r="Y106" s="246" t="s">
        <v>429</v>
      </c>
      <c r="Z106" s="246">
        <v>312.0</v>
      </c>
      <c r="AA106" s="246">
        <v>1.0</v>
      </c>
      <c r="AB106" s="246" t="s">
        <v>430</v>
      </c>
      <c r="AC106" s="246">
        <v>14.0</v>
      </c>
      <c r="AD106" s="246" t="s">
        <v>431</v>
      </c>
      <c r="AE106" s="246">
        <v>34.0</v>
      </c>
      <c r="AF106" s="246" t="s">
        <v>432</v>
      </c>
      <c r="AG106" s="246">
        <v>88.0</v>
      </c>
      <c r="AH106" s="246" t="s">
        <v>396</v>
      </c>
      <c r="AI106" s="246">
        <v>175.0</v>
      </c>
      <c r="AJ106" s="246" t="s">
        <v>433</v>
      </c>
      <c r="AK106" s="246">
        <v>198.0</v>
      </c>
      <c r="AL106" s="246">
        <v>0.0</v>
      </c>
      <c r="AM106" s="246" t="s">
        <v>208</v>
      </c>
      <c r="AN106" s="246">
        <v>0.0</v>
      </c>
      <c r="AO106" s="246" t="s">
        <v>208</v>
      </c>
      <c r="AP106" s="246">
        <v>9.0</v>
      </c>
      <c r="AQ106" s="246" t="s">
        <v>434</v>
      </c>
      <c r="AR106" s="246">
        <v>59.0</v>
      </c>
      <c r="AS106" s="246" t="s">
        <v>435</v>
      </c>
      <c r="AT106" s="246">
        <v>130.0</v>
      </c>
      <c r="AU106" s="246" t="s">
        <v>436</v>
      </c>
      <c r="AV106" s="246">
        <v>335.0</v>
      </c>
      <c r="AW106" s="246">
        <v>0.0</v>
      </c>
      <c r="AX106" s="246" t="s">
        <v>208</v>
      </c>
      <c r="AY106" s="246">
        <v>5.0</v>
      </c>
      <c r="AZ106" s="246" t="s">
        <v>407</v>
      </c>
      <c r="BA106" s="246">
        <v>32.0</v>
      </c>
      <c r="BB106" s="246" t="s">
        <v>437</v>
      </c>
      <c r="BC106" s="246">
        <v>125.0</v>
      </c>
      <c r="BD106" s="246" t="s">
        <v>438</v>
      </c>
      <c r="BE106" s="246">
        <v>173.0</v>
      </c>
      <c r="BF106" s="246" t="s">
        <v>439</v>
      </c>
    </row>
    <row r="107" ht="15.75" customHeight="1">
      <c r="A107" s="14"/>
      <c r="B107" s="14"/>
      <c r="C107" s="245" t="s">
        <v>182</v>
      </c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6">
        <v>370.0</v>
      </c>
      <c r="P107" s="246">
        <v>9.0</v>
      </c>
      <c r="Q107" s="246" t="s">
        <v>440</v>
      </c>
      <c r="R107" s="246">
        <v>15.0</v>
      </c>
      <c r="S107" s="246" t="s">
        <v>441</v>
      </c>
      <c r="T107" s="246">
        <v>36.0</v>
      </c>
      <c r="U107" s="246" t="s">
        <v>442</v>
      </c>
      <c r="V107" s="246">
        <v>94.0</v>
      </c>
      <c r="W107" s="246" t="s">
        <v>443</v>
      </c>
      <c r="X107" s="246">
        <v>216.0</v>
      </c>
      <c r="Y107" s="246" t="s">
        <v>444</v>
      </c>
      <c r="Z107" s="246">
        <v>312.0</v>
      </c>
      <c r="AA107" s="246">
        <v>12.0</v>
      </c>
      <c r="AB107" s="246" t="s">
        <v>445</v>
      </c>
      <c r="AC107" s="246">
        <v>27.0</v>
      </c>
      <c r="AD107" s="246" t="s">
        <v>446</v>
      </c>
      <c r="AE107" s="246">
        <v>38.0</v>
      </c>
      <c r="AF107" s="246" t="s">
        <v>447</v>
      </c>
      <c r="AG107" s="246">
        <v>90.0</v>
      </c>
      <c r="AH107" s="246" t="s">
        <v>448</v>
      </c>
      <c r="AI107" s="246">
        <v>145.0</v>
      </c>
      <c r="AJ107" s="246" t="s">
        <v>449</v>
      </c>
      <c r="AK107" s="246">
        <v>198.0</v>
      </c>
      <c r="AL107" s="246">
        <v>0.0</v>
      </c>
      <c r="AM107" s="246" t="s">
        <v>208</v>
      </c>
      <c r="AN107" s="246">
        <v>13.0</v>
      </c>
      <c r="AO107" s="246" t="s">
        <v>190</v>
      </c>
      <c r="AP107" s="246">
        <v>36.0</v>
      </c>
      <c r="AQ107" s="246" t="s">
        <v>450</v>
      </c>
      <c r="AR107" s="246">
        <v>51.0</v>
      </c>
      <c r="AS107" s="246" t="s">
        <v>451</v>
      </c>
      <c r="AT107" s="246">
        <v>98.0</v>
      </c>
      <c r="AU107" s="246" t="s">
        <v>452</v>
      </c>
      <c r="AV107" s="248"/>
      <c r="AW107" s="247"/>
      <c r="AX107" s="247"/>
      <c r="AY107" s="247"/>
      <c r="AZ107" s="247"/>
      <c r="BA107" s="247"/>
      <c r="BB107" s="247"/>
      <c r="BC107" s="247"/>
      <c r="BD107" s="247"/>
      <c r="BE107" s="247"/>
      <c r="BF107" s="247"/>
    </row>
    <row r="108" ht="15.75" customHeight="1">
      <c r="A108" s="15"/>
      <c r="B108" s="15"/>
      <c r="C108" s="245" t="s">
        <v>183</v>
      </c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6">
        <v>370.0</v>
      </c>
      <c r="P108" s="246">
        <v>18.0</v>
      </c>
      <c r="Q108" s="246" t="s">
        <v>453</v>
      </c>
      <c r="R108" s="246">
        <v>27.0</v>
      </c>
      <c r="S108" s="246" t="s">
        <v>454</v>
      </c>
      <c r="T108" s="246">
        <v>36.0</v>
      </c>
      <c r="U108" s="246" t="s">
        <v>442</v>
      </c>
      <c r="V108" s="246">
        <v>75.0</v>
      </c>
      <c r="W108" s="246" t="s">
        <v>391</v>
      </c>
      <c r="X108" s="246">
        <v>214.0</v>
      </c>
      <c r="Y108" s="246" t="s">
        <v>455</v>
      </c>
      <c r="Z108" s="246">
        <v>312.0</v>
      </c>
      <c r="AA108" s="246">
        <v>10.0</v>
      </c>
      <c r="AB108" s="246" t="s">
        <v>456</v>
      </c>
      <c r="AC108" s="246">
        <v>19.0</v>
      </c>
      <c r="AD108" s="246" t="s">
        <v>457</v>
      </c>
      <c r="AE108" s="246">
        <v>42.0</v>
      </c>
      <c r="AF108" s="246" t="s">
        <v>458</v>
      </c>
      <c r="AG108" s="246">
        <v>44.0</v>
      </c>
      <c r="AH108" s="246" t="s">
        <v>459</v>
      </c>
      <c r="AI108" s="246">
        <v>197.0</v>
      </c>
      <c r="AJ108" s="246" t="s">
        <v>460</v>
      </c>
      <c r="AK108" s="246">
        <v>198.0</v>
      </c>
      <c r="AL108" s="246">
        <v>1.0</v>
      </c>
      <c r="AM108" s="246" t="s">
        <v>226</v>
      </c>
      <c r="AN108" s="246">
        <v>9.0</v>
      </c>
      <c r="AO108" s="246" t="s">
        <v>434</v>
      </c>
      <c r="AP108" s="246">
        <v>29.0</v>
      </c>
      <c r="AQ108" s="246" t="s">
        <v>272</v>
      </c>
      <c r="AR108" s="246">
        <v>29.0</v>
      </c>
      <c r="AS108" s="246" t="s">
        <v>272</v>
      </c>
      <c r="AT108" s="246">
        <v>130.0</v>
      </c>
      <c r="AU108" s="246" t="s">
        <v>436</v>
      </c>
      <c r="AV108" s="246"/>
      <c r="AW108" s="247"/>
      <c r="AX108" s="247"/>
      <c r="AY108" s="247"/>
      <c r="AZ108" s="247"/>
      <c r="BA108" s="247"/>
      <c r="BB108" s="247"/>
      <c r="BC108" s="247"/>
      <c r="BD108" s="247"/>
      <c r="BE108" s="247"/>
      <c r="BF108" s="247"/>
    </row>
    <row r="109" ht="15.75" customHeight="1">
      <c r="A109" s="217">
        <v>10.0</v>
      </c>
      <c r="B109" s="217" t="s">
        <v>30</v>
      </c>
      <c r="C109" s="218" t="s">
        <v>173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49"/>
      <c r="P109" s="250">
        <v>9.0</v>
      </c>
      <c r="Q109" s="251">
        <v>0.0573</v>
      </c>
      <c r="R109" s="252">
        <v>11.0</v>
      </c>
      <c r="S109" s="251">
        <v>0.0701</v>
      </c>
      <c r="T109" s="252">
        <v>36.0</v>
      </c>
      <c r="U109" s="251">
        <v>0.2293</v>
      </c>
      <c r="V109" s="252">
        <v>36.0</v>
      </c>
      <c r="W109" s="251">
        <v>0.2293</v>
      </c>
      <c r="X109" s="252">
        <v>65.0</v>
      </c>
      <c r="Y109" s="251">
        <v>0.414</v>
      </c>
      <c r="Z109" s="239">
        <v>102.0</v>
      </c>
      <c r="AA109" s="250">
        <v>10.0</v>
      </c>
      <c r="AB109" s="251">
        <v>0.098</v>
      </c>
      <c r="AC109" s="252">
        <v>10.0</v>
      </c>
      <c r="AD109" s="251">
        <v>0.098</v>
      </c>
      <c r="AE109" s="252">
        <v>15.0</v>
      </c>
      <c r="AF109" s="251">
        <v>0.1471</v>
      </c>
      <c r="AG109" s="252">
        <v>26.0</v>
      </c>
      <c r="AH109" s="251">
        <v>0.2549</v>
      </c>
      <c r="AI109" s="252">
        <v>41.0</v>
      </c>
      <c r="AJ109" s="251">
        <v>0.402</v>
      </c>
      <c r="AK109" s="249"/>
      <c r="AL109" s="250">
        <v>13.0</v>
      </c>
      <c r="AM109" s="251">
        <v>0.1354</v>
      </c>
      <c r="AN109" s="252">
        <v>32.0</v>
      </c>
      <c r="AO109" s="251">
        <v>0.3333</v>
      </c>
      <c r="AP109" s="252">
        <v>23.0</v>
      </c>
      <c r="AQ109" s="251">
        <v>0.2396</v>
      </c>
      <c r="AR109" s="252">
        <v>19.0</v>
      </c>
      <c r="AS109" s="251">
        <v>0.1979</v>
      </c>
      <c r="AT109" s="252">
        <v>9.0</v>
      </c>
      <c r="AU109" s="251">
        <v>0.0938</v>
      </c>
      <c r="AV109" s="239">
        <v>98.0</v>
      </c>
      <c r="AW109" s="250">
        <v>6.0</v>
      </c>
      <c r="AX109" s="251">
        <v>0.0612</v>
      </c>
      <c r="AY109" s="252">
        <v>15.0</v>
      </c>
      <c r="AZ109" s="251">
        <v>0.1531</v>
      </c>
      <c r="BA109" s="252">
        <v>28.0</v>
      </c>
      <c r="BB109" s="251">
        <v>0.2857</v>
      </c>
      <c r="BC109" s="252">
        <v>18.0</v>
      </c>
      <c r="BD109" s="251">
        <v>0.1837</v>
      </c>
      <c r="BE109" s="252">
        <v>31.0</v>
      </c>
      <c r="BF109" s="251">
        <v>0.3163</v>
      </c>
    </row>
    <row r="110" ht="15.75" customHeight="1">
      <c r="A110" s="14"/>
      <c r="B110" s="14"/>
      <c r="C110" s="218" t="s">
        <v>174</v>
      </c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>
        <v>157.0</v>
      </c>
      <c r="P110" s="253">
        <v>3.0</v>
      </c>
      <c r="Q110" s="254">
        <v>0.0191</v>
      </c>
      <c r="R110" s="255">
        <v>15.0</v>
      </c>
      <c r="S110" s="254">
        <v>0.0955</v>
      </c>
      <c r="T110" s="255">
        <v>30.0</v>
      </c>
      <c r="U110" s="254">
        <v>0.1911</v>
      </c>
      <c r="V110" s="255">
        <v>43.0</v>
      </c>
      <c r="W110" s="254">
        <v>0.2739</v>
      </c>
      <c r="X110" s="255">
        <v>66.0</v>
      </c>
      <c r="Y110" s="254">
        <v>0.4204</v>
      </c>
      <c r="Z110" s="239">
        <v>102.0</v>
      </c>
      <c r="AA110" s="253">
        <v>0.0</v>
      </c>
      <c r="AB110" s="254">
        <v>0.0</v>
      </c>
      <c r="AC110" s="255">
        <v>12.0</v>
      </c>
      <c r="AD110" s="254">
        <v>0.1176</v>
      </c>
      <c r="AE110" s="255">
        <v>15.0</v>
      </c>
      <c r="AF110" s="254">
        <v>0.1471</v>
      </c>
      <c r="AG110" s="255">
        <v>22.0</v>
      </c>
      <c r="AH110" s="254">
        <v>0.2157</v>
      </c>
      <c r="AI110" s="255">
        <v>53.0</v>
      </c>
      <c r="AJ110" s="254">
        <v>0.5196</v>
      </c>
      <c r="AK110" s="239">
        <v>96.0</v>
      </c>
      <c r="AL110" s="253">
        <v>0.0</v>
      </c>
      <c r="AM110" s="254">
        <v>0.0</v>
      </c>
      <c r="AN110" s="255">
        <v>6.0</v>
      </c>
      <c r="AO110" s="254">
        <v>0.0625</v>
      </c>
      <c r="AP110" s="255">
        <v>9.0</v>
      </c>
      <c r="AQ110" s="254">
        <v>0.0938</v>
      </c>
      <c r="AR110" s="255">
        <v>31.0</v>
      </c>
      <c r="AS110" s="254">
        <v>0.3229</v>
      </c>
      <c r="AT110" s="255">
        <v>50.0</v>
      </c>
      <c r="AU110" s="254">
        <v>0.5208</v>
      </c>
      <c r="AV110" s="239">
        <v>98.0</v>
      </c>
      <c r="AW110" s="253">
        <v>0.0</v>
      </c>
      <c r="AX110" s="254">
        <v>0.0</v>
      </c>
      <c r="AY110" s="255">
        <v>5.0</v>
      </c>
      <c r="AZ110" s="254">
        <v>0.051</v>
      </c>
      <c r="BA110" s="255">
        <v>16.0</v>
      </c>
      <c r="BB110" s="254">
        <v>0.1633</v>
      </c>
      <c r="BC110" s="255">
        <v>24.0</v>
      </c>
      <c r="BD110" s="254">
        <v>0.2449</v>
      </c>
      <c r="BE110" s="255">
        <v>53.0</v>
      </c>
      <c r="BF110" s="254">
        <v>0.5408</v>
      </c>
    </row>
    <row r="111" ht="15.75" customHeight="1">
      <c r="A111" s="14"/>
      <c r="B111" s="14"/>
      <c r="C111" s="218" t="s">
        <v>175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>
        <v>157.0</v>
      </c>
      <c r="P111" s="253">
        <v>14.0</v>
      </c>
      <c r="Q111" s="254">
        <v>0.0892</v>
      </c>
      <c r="R111" s="255">
        <v>17.0</v>
      </c>
      <c r="S111" s="254">
        <v>0.1083</v>
      </c>
      <c r="T111" s="255">
        <v>50.0</v>
      </c>
      <c r="U111" s="254">
        <v>0.3185</v>
      </c>
      <c r="V111" s="255">
        <v>35.0</v>
      </c>
      <c r="W111" s="254">
        <v>0.2229</v>
      </c>
      <c r="X111" s="255">
        <v>41.0</v>
      </c>
      <c r="Y111" s="254">
        <v>0.2611</v>
      </c>
      <c r="Z111" s="239">
        <v>102.0</v>
      </c>
      <c r="AA111" s="253">
        <v>0.0</v>
      </c>
      <c r="AB111" s="254">
        <v>0.0</v>
      </c>
      <c r="AC111" s="255">
        <v>7.0</v>
      </c>
      <c r="AD111" s="254">
        <v>0.0686</v>
      </c>
      <c r="AE111" s="255">
        <v>5.0</v>
      </c>
      <c r="AF111" s="254">
        <v>0.049</v>
      </c>
      <c r="AG111" s="255">
        <v>22.0</v>
      </c>
      <c r="AH111" s="254">
        <v>0.2157</v>
      </c>
      <c r="AI111" s="255">
        <v>68.0</v>
      </c>
      <c r="AJ111" s="254">
        <v>0.6667</v>
      </c>
      <c r="AK111" s="239">
        <v>96.0</v>
      </c>
      <c r="AL111" s="253">
        <v>2.0</v>
      </c>
      <c r="AM111" s="254">
        <v>0.0208</v>
      </c>
      <c r="AN111" s="255">
        <v>4.0</v>
      </c>
      <c r="AO111" s="254">
        <v>0.0417</v>
      </c>
      <c r="AP111" s="255">
        <v>16.0</v>
      </c>
      <c r="AQ111" s="254">
        <v>0.1667</v>
      </c>
      <c r="AR111" s="255">
        <v>33.0</v>
      </c>
      <c r="AS111" s="254">
        <v>0.3438</v>
      </c>
      <c r="AT111" s="255">
        <v>41.0</v>
      </c>
      <c r="AU111" s="254">
        <v>0.4271</v>
      </c>
      <c r="AV111" s="239">
        <v>98.0</v>
      </c>
      <c r="AW111" s="253">
        <v>1.0</v>
      </c>
      <c r="AX111" s="254">
        <v>0.0102</v>
      </c>
      <c r="AY111" s="255">
        <v>10.0</v>
      </c>
      <c r="AZ111" s="254">
        <v>0.102</v>
      </c>
      <c r="BA111" s="255">
        <v>26.0</v>
      </c>
      <c r="BB111" s="254">
        <v>0.2653</v>
      </c>
      <c r="BC111" s="255">
        <v>33.0</v>
      </c>
      <c r="BD111" s="254">
        <v>0.3367</v>
      </c>
      <c r="BE111" s="255">
        <v>28.0</v>
      </c>
      <c r="BF111" s="254">
        <v>0.2857</v>
      </c>
    </row>
    <row r="112" ht="15.75" customHeight="1">
      <c r="A112" s="14"/>
      <c r="B112" s="14"/>
      <c r="C112" s="218" t="s">
        <v>176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53"/>
      <c r="Q112" s="254"/>
      <c r="R112" s="255"/>
      <c r="S112" s="254"/>
      <c r="T112" s="255"/>
      <c r="U112" s="254"/>
      <c r="V112" s="255"/>
      <c r="W112" s="254"/>
      <c r="X112" s="255"/>
      <c r="Y112" s="254"/>
      <c r="Z112" s="239"/>
      <c r="AA112" s="256"/>
      <c r="AB112" s="256"/>
      <c r="AC112" s="256"/>
      <c r="AD112" s="256"/>
      <c r="AE112" s="256"/>
      <c r="AF112" s="256"/>
      <c r="AG112" s="256"/>
      <c r="AH112" s="256"/>
      <c r="AI112" s="256"/>
      <c r="AJ112" s="256"/>
      <c r="AK112" s="239"/>
      <c r="AL112" s="256"/>
      <c r="AM112" s="256"/>
      <c r="AN112" s="256"/>
      <c r="AO112" s="256"/>
      <c r="AP112" s="256"/>
      <c r="AQ112" s="256"/>
      <c r="AR112" s="256"/>
      <c r="AS112" s="256"/>
      <c r="AT112" s="256"/>
      <c r="AU112" s="256"/>
      <c r="AV112" s="239">
        <v>98.0</v>
      </c>
      <c r="AW112" s="253">
        <v>3.0</v>
      </c>
      <c r="AX112" s="254">
        <v>0.0306</v>
      </c>
      <c r="AY112" s="255">
        <v>15.0</v>
      </c>
      <c r="AZ112" s="254">
        <v>0.1531</v>
      </c>
      <c r="BA112" s="255">
        <v>34.0</v>
      </c>
      <c r="BB112" s="254">
        <v>0.3469</v>
      </c>
      <c r="BC112" s="255">
        <v>24.0</v>
      </c>
      <c r="BD112" s="254">
        <v>0.2449</v>
      </c>
      <c r="BE112" s="255">
        <v>22.0</v>
      </c>
      <c r="BF112" s="254">
        <v>0.2245</v>
      </c>
    </row>
    <row r="113" ht="15.75" customHeight="1">
      <c r="A113" s="14"/>
      <c r="B113" s="14"/>
      <c r="C113" s="218" t="s">
        <v>177</v>
      </c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39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39"/>
      <c r="AL113" s="256"/>
      <c r="AM113" s="256"/>
      <c r="AN113" s="256"/>
      <c r="AO113" s="256"/>
      <c r="AP113" s="256"/>
      <c r="AQ113" s="256"/>
      <c r="AR113" s="256"/>
      <c r="AS113" s="256"/>
      <c r="AT113" s="256"/>
      <c r="AU113" s="256"/>
      <c r="AV113" s="239">
        <v>98.0</v>
      </c>
      <c r="AW113" s="253">
        <v>5.0</v>
      </c>
      <c r="AX113" s="254">
        <v>0.051</v>
      </c>
      <c r="AY113" s="255">
        <v>28.0</v>
      </c>
      <c r="AZ113" s="254">
        <v>0.2857</v>
      </c>
      <c r="BA113" s="255">
        <v>27.0</v>
      </c>
      <c r="BB113" s="254">
        <v>0.2755</v>
      </c>
      <c r="BC113" s="255">
        <v>19.0</v>
      </c>
      <c r="BD113" s="254">
        <v>0.1939</v>
      </c>
      <c r="BE113" s="255">
        <v>19.0</v>
      </c>
      <c r="BF113" s="254">
        <v>0.1939</v>
      </c>
    </row>
    <row r="114" ht="15.75" customHeight="1">
      <c r="A114" s="14"/>
      <c r="B114" s="14"/>
      <c r="C114" s="218" t="s">
        <v>178</v>
      </c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39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39"/>
      <c r="AL114" s="256"/>
      <c r="AM114" s="256"/>
      <c r="AN114" s="256"/>
      <c r="AO114" s="256"/>
      <c r="AP114" s="256"/>
      <c r="AQ114" s="256"/>
      <c r="AR114" s="256"/>
      <c r="AS114" s="256"/>
      <c r="AT114" s="256"/>
      <c r="AU114" s="256"/>
      <c r="AV114" s="239">
        <v>98.0</v>
      </c>
      <c r="AW114" s="253">
        <v>1.0</v>
      </c>
      <c r="AX114" s="254">
        <v>0.0102</v>
      </c>
      <c r="AY114" s="255">
        <v>8.0</v>
      </c>
      <c r="AZ114" s="254">
        <v>0.0816</v>
      </c>
      <c r="BA114" s="255">
        <v>17.0</v>
      </c>
      <c r="BB114" s="254">
        <v>0.1735</v>
      </c>
      <c r="BC114" s="255">
        <v>21.0</v>
      </c>
      <c r="BD114" s="254">
        <v>0.2143</v>
      </c>
      <c r="BE114" s="255">
        <v>51.0</v>
      </c>
      <c r="BF114" s="254">
        <v>0.5204</v>
      </c>
    </row>
    <row r="115" ht="15.75" customHeight="1">
      <c r="A115" s="14"/>
      <c r="B115" s="14"/>
      <c r="C115" s="218" t="s">
        <v>179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39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39"/>
      <c r="AL115" s="256"/>
      <c r="AM115" s="256"/>
      <c r="AN115" s="256"/>
      <c r="AO115" s="256"/>
      <c r="AP115" s="256"/>
      <c r="AQ115" s="256"/>
      <c r="AR115" s="256"/>
      <c r="AS115" s="256"/>
      <c r="AT115" s="256"/>
      <c r="AU115" s="256"/>
      <c r="AV115" s="239">
        <v>98.0</v>
      </c>
      <c r="AW115" s="253">
        <v>0.0</v>
      </c>
      <c r="AX115" s="254">
        <v>0.0</v>
      </c>
      <c r="AY115" s="255">
        <v>1.0</v>
      </c>
      <c r="AZ115" s="254">
        <v>0.0102</v>
      </c>
      <c r="BA115" s="255">
        <v>15.0</v>
      </c>
      <c r="BB115" s="254">
        <v>0.1531</v>
      </c>
      <c r="BC115" s="255">
        <v>21.0</v>
      </c>
      <c r="BD115" s="254">
        <v>0.2143</v>
      </c>
      <c r="BE115" s="255">
        <v>61.0</v>
      </c>
      <c r="BF115" s="254">
        <v>0.6224</v>
      </c>
    </row>
    <row r="116" ht="15.75" customHeight="1">
      <c r="A116" s="14"/>
      <c r="B116" s="14"/>
      <c r="C116" s="218" t="s">
        <v>180</v>
      </c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57"/>
      <c r="Q116" s="256"/>
      <c r="R116" s="256"/>
      <c r="S116" s="256"/>
      <c r="T116" s="256"/>
      <c r="U116" s="256"/>
      <c r="V116" s="256"/>
      <c r="W116" s="256"/>
      <c r="X116" s="256"/>
      <c r="Y116" s="256"/>
      <c r="Z116" s="239"/>
      <c r="AA116" s="257"/>
      <c r="AB116" s="256"/>
      <c r="AC116" s="256"/>
      <c r="AD116" s="256"/>
      <c r="AE116" s="256"/>
      <c r="AF116" s="256"/>
      <c r="AG116" s="256"/>
      <c r="AH116" s="256"/>
      <c r="AI116" s="256"/>
      <c r="AJ116" s="256"/>
      <c r="AK116" s="239"/>
      <c r="AL116" s="257"/>
      <c r="AM116" s="256"/>
      <c r="AN116" s="256"/>
      <c r="AO116" s="256"/>
      <c r="AP116" s="256"/>
      <c r="AQ116" s="256"/>
      <c r="AR116" s="256"/>
      <c r="AS116" s="256"/>
      <c r="AT116" s="256"/>
      <c r="AU116" s="256"/>
      <c r="AV116" s="239">
        <v>98.0</v>
      </c>
      <c r="AW116" s="253">
        <v>3.0</v>
      </c>
      <c r="AX116" s="254">
        <v>0.0306</v>
      </c>
      <c r="AY116" s="255">
        <v>4.0</v>
      </c>
      <c r="AZ116" s="254">
        <v>0.0408</v>
      </c>
      <c r="BA116" s="255">
        <v>10.0</v>
      </c>
      <c r="BB116" s="254">
        <v>0.102</v>
      </c>
      <c r="BC116" s="255">
        <v>27.0</v>
      </c>
      <c r="BD116" s="254">
        <v>0.2755</v>
      </c>
      <c r="BE116" s="255">
        <v>54.0</v>
      </c>
      <c r="BF116" s="254">
        <v>0.551</v>
      </c>
    </row>
    <row r="117" ht="15.75" customHeight="1">
      <c r="A117" s="14"/>
      <c r="B117" s="14"/>
      <c r="C117" s="218" t="s">
        <v>181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>
        <v>157.0</v>
      </c>
      <c r="P117" s="250">
        <v>1.0</v>
      </c>
      <c r="Q117" s="251">
        <v>0.0064</v>
      </c>
      <c r="R117" s="252">
        <v>6.0</v>
      </c>
      <c r="S117" s="251">
        <v>0.0382</v>
      </c>
      <c r="T117" s="252">
        <v>16.0</v>
      </c>
      <c r="U117" s="251">
        <v>0.1019</v>
      </c>
      <c r="V117" s="252">
        <v>37.0</v>
      </c>
      <c r="W117" s="251">
        <v>0.2357</v>
      </c>
      <c r="X117" s="252">
        <v>97.0</v>
      </c>
      <c r="Y117" s="258">
        <v>0.6178</v>
      </c>
      <c r="Z117" s="239">
        <v>102.0</v>
      </c>
      <c r="AA117" s="250">
        <v>0.0</v>
      </c>
      <c r="AB117" s="251">
        <v>0.0</v>
      </c>
      <c r="AC117" s="252">
        <v>0.0</v>
      </c>
      <c r="AD117" s="251">
        <v>0.0</v>
      </c>
      <c r="AE117" s="252">
        <v>3.0</v>
      </c>
      <c r="AF117" s="251">
        <v>0.0294</v>
      </c>
      <c r="AG117" s="252">
        <v>9.0</v>
      </c>
      <c r="AH117" s="251">
        <v>0.0882</v>
      </c>
      <c r="AI117" s="252">
        <v>90.0</v>
      </c>
      <c r="AJ117" s="251">
        <v>0.8824</v>
      </c>
      <c r="AK117" s="239">
        <v>96.0</v>
      </c>
      <c r="AL117" s="250">
        <v>0.0</v>
      </c>
      <c r="AM117" s="251">
        <v>0.0</v>
      </c>
      <c r="AN117" s="252">
        <v>3.0</v>
      </c>
      <c r="AO117" s="251">
        <v>0.0313</v>
      </c>
      <c r="AP117" s="252">
        <v>10.0</v>
      </c>
      <c r="AQ117" s="251">
        <v>0.1042</v>
      </c>
      <c r="AR117" s="252">
        <v>13.0</v>
      </c>
      <c r="AS117" s="251">
        <v>0.1354</v>
      </c>
      <c r="AT117" s="252">
        <v>70.0</v>
      </c>
      <c r="AU117" s="251">
        <v>0.7292</v>
      </c>
      <c r="AV117" s="239">
        <v>98.0</v>
      </c>
      <c r="AW117" s="253">
        <v>0.0</v>
      </c>
      <c r="AX117" s="254">
        <v>0.0</v>
      </c>
      <c r="AY117" s="255">
        <v>1.0</v>
      </c>
      <c r="AZ117" s="254">
        <v>0.0102</v>
      </c>
      <c r="BA117" s="255">
        <v>12.0</v>
      </c>
      <c r="BB117" s="254">
        <v>0.1224</v>
      </c>
      <c r="BC117" s="255">
        <v>16.0</v>
      </c>
      <c r="BD117" s="254">
        <v>0.1633</v>
      </c>
      <c r="BE117" s="255">
        <v>69.0</v>
      </c>
      <c r="BF117" s="254">
        <v>0.7041</v>
      </c>
    </row>
    <row r="118" ht="15.75" customHeight="1">
      <c r="A118" s="14"/>
      <c r="B118" s="14"/>
      <c r="C118" s="218" t="s">
        <v>182</v>
      </c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  <c r="O118" s="236">
        <v>157.0</v>
      </c>
      <c r="P118" s="250">
        <v>7.0</v>
      </c>
      <c r="Q118" s="251">
        <v>0.0446</v>
      </c>
      <c r="R118" s="252">
        <v>12.0</v>
      </c>
      <c r="S118" s="251">
        <v>0.0764</v>
      </c>
      <c r="T118" s="252">
        <v>35.0</v>
      </c>
      <c r="U118" s="251">
        <v>0.2229</v>
      </c>
      <c r="V118" s="252">
        <v>52.0</v>
      </c>
      <c r="W118" s="251">
        <v>0.3312</v>
      </c>
      <c r="X118" s="252">
        <v>51.0</v>
      </c>
      <c r="Y118" s="251">
        <v>0.3248</v>
      </c>
      <c r="Z118" s="239">
        <v>102.0</v>
      </c>
      <c r="AA118" s="253">
        <v>0.0</v>
      </c>
      <c r="AB118" s="254">
        <v>0.0</v>
      </c>
      <c r="AC118" s="255">
        <v>7.0</v>
      </c>
      <c r="AD118" s="254">
        <v>0.0686</v>
      </c>
      <c r="AE118" s="255">
        <v>18.0</v>
      </c>
      <c r="AF118" s="254">
        <v>0.1765</v>
      </c>
      <c r="AG118" s="255">
        <v>38.0</v>
      </c>
      <c r="AH118" s="254">
        <v>0.3725</v>
      </c>
      <c r="AI118" s="255">
        <v>39.0</v>
      </c>
      <c r="AJ118" s="254">
        <v>0.3824</v>
      </c>
      <c r="AK118" s="239">
        <v>96.0</v>
      </c>
      <c r="AL118" s="253">
        <v>2.0</v>
      </c>
      <c r="AM118" s="254">
        <v>0.0208</v>
      </c>
      <c r="AN118" s="255">
        <v>5.0</v>
      </c>
      <c r="AO118" s="254">
        <v>0.0521</v>
      </c>
      <c r="AP118" s="255">
        <v>21.0</v>
      </c>
      <c r="AQ118" s="254">
        <v>0.2188</v>
      </c>
      <c r="AR118" s="255">
        <v>46.0</v>
      </c>
      <c r="AS118" s="254">
        <v>0.4792</v>
      </c>
      <c r="AT118" s="255">
        <v>22.0</v>
      </c>
      <c r="AU118" s="254">
        <v>0.2292</v>
      </c>
      <c r="AV118" s="239"/>
      <c r="AW118" s="239"/>
      <c r="AX118" s="239"/>
      <c r="AY118" s="239"/>
      <c r="AZ118" s="239"/>
      <c r="BA118" s="239"/>
      <c r="BB118" s="239"/>
      <c r="BC118" s="239"/>
      <c r="BD118" s="239"/>
      <c r="BE118" s="239"/>
      <c r="BF118" s="239"/>
    </row>
    <row r="119" ht="15.75" customHeight="1">
      <c r="A119" s="15"/>
      <c r="B119" s="15"/>
      <c r="C119" s="218" t="s">
        <v>183</v>
      </c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>
        <v>157.0</v>
      </c>
      <c r="P119" s="253">
        <v>5.0</v>
      </c>
      <c r="Q119" s="254">
        <v>0.0318</v>
      </c>
      <c r="R119" s="255">
        <v>15.0</v>
      </c>
      <c r="S119" s="254">
        <v>0.0955</v>
      </c>
      <c r="T119" s="255">
        <v>34.0</v>
      </c>
      <c r="U119" s="254">
        <v>0.2166</v>
      </c>
      <c r="V119" s="255">
        <v>28.0</v>
      </c>
      <c r="W119" s="254">
        <v>0.1783</v>
      </c>
      <c r="X119" s="255">
        <v>75.0</v>
      </c>
      <c r="Y119" s="254">
        <v>0.4777</v>
      </c>
      <c r="Z119" s="239">
        <v>102.0</v>
      </c>
      <c r="AA119" s="253">
        <v>4.0</v>
      </c>
      <c r="AB119" s="254">
        <v>0.0392</v>
      </c>
      <c r="AC119" s="255">
        <v>12.0</v>
      </c>
      <c r="AD119" s="254">
        <v>0.1176</v>
      </c>
      <c r="AE119" s="255">
        <v>20.0</v>
      </c>
      <c r="AF119" s="254">
        <v>0.1961</v>
      </c>
      <c r="AG119" s="255">
        <v>26.0</v>
      </c>
      <c r="AH119" s="254">
        <v>0.2549</v>
      </c>
      <c r="AI119" s="255">
        <v>40.0</v>
      </c>
      <c r="AJ119" s="254">
        <v>0.3922</v>
      </c>
      <c r="AK119" s="239">
        <v>96.0</v>
      </c>
      <c r="AL119" s="253">
        <v>1.0</v>
      </c>
      <c r="AM119" s="254">
        <v>0.0104</v>
      </c>
      <c r="AN119" s="255">
        <v>6.0</v>
      </c>
      <c r="AO119" s="254">
        <v>0.0625</v>
      </c>
      <c r="AP119" s="255">
        <v>14.0</v>
      </c>
      <c r="AQ119" s="254">
        <v>0.1458</v>
      </c>
      <c r="AR119" s="255">
        <v>21.0</v>
      </c>
      <c r="AS119" s="254">
        <v>0.2188</v>
      </c>
      <c r="AT119" s="255">
        <v>54.0</v>
      </c>
      <c r="AU119" s="254">
        <v>0.5625</v>
      </c>
      <c r="AV119" s="239"/>
      <c r="AW119" s="239"/>
      <c r="AX119" s="239"/>
      <c r="AY119" s="239"/>
      <c r="AZ119" s="259"/>
      <c r="BA119" s="239"/>
      <c r="BB119" s="239"/>
      <c r="BC119" s="239"/>
      <c r="BD119" s="239"/>
      <c r="BE119" s="239"/>
      <c r="BF119" s="239"/>
    </row>
    <row r="120" ht="15.75" customHeight="1">
      <c r="A120" s="211">
        <v>11.0</v>
      </c>
      <c r="B120" s="260" t="s">
        <v>31</v>
      </c>
      <c r="C120" s="261" t="s">
        <v>173</v>
      </c>
      <c r="D120" s="262"/>
      <c r="E120" s="262"/>
      <c r="F120" s="262"/>
      <c r="G120" s="262"/>
      <c r="H120" s="262"/>
      <c r="I120" s="262"/>
      <c r="J120" s="262"/>
      <c r="K120" s="262"/>
      <c r="L120" s="262"/>
      <c r="M120" s="262"/>
      <c r="N120" s="262"/>
      <c r="O120" s="262">
        <v>124.0</v>
      </c>
      <c r="P120" s="263">
        <v>3.0</v>
      </c>
      <c r="Q120" s="264">
        <v>0.0242</v>
      </c>
      <c r="R120" s="263">
        <v>13.0</v>
      </c>
      <c r="S120" s="264">
        <v>0.1048</v>
      </c>
      <c r="T120" s="263">
        <v>21.0</v>
      </c>
      <c r="U120" s="264">
        <v>0.1695</v>
      </c>
      <c r="V120" s="263">
        <v>47.0</v>
      </c>
      <c r="W120" s="264">
        <v>0.379</v>
      </c>
      <c r="X120" s="263">
        <v>40.0</v>
      </c>
      <c r="Y120" s="264">
        <v>0.3226</v>
      </c>
      <c r="Z120" s="263">
        <v>120.0</v>
      </c>
      <c r="AA120" s="263">
        <v>4.0</v>
      </c>
      <c r="AB120" s="264">
        <v>0.0333</v>
      </c>
      <c r="AC120" s="263">
        <v>6.0</v>
      </c>
      <c r="AD120" s="264">
        <v>0.05</v>
      </c>
      <c r="AE120" s="263">
        <v>14.0</v>
      </c>
      <c r="AF120" s="264">
        <v>0.1167</v>
      </c>
      <c r="AG120" s="263">
        <v>41.0</v>
      </c>
      <c r="AH120" s="264">
        <v>0.3417</v>
      </c>
      <c r="AI120" s="263">
        <v>55.0</v>
      </c>
      <c r="AJ120" s="264">
        <v>0.4583</v>
      </c>
      <c r="AK120" s="263">
        <v>87.0</v>
      </c>
      <c r="AL120" s="263">
        <v>5.0</v>
      </c>
      <c r="AM120" s="264">
        <v>0.0575</v>
      </c>
      <c r="AN120" s="263">
        <v>14.0</v>
      </c>
      <c r="AO120" s="263" t="s">
        <v>461</v>
      </c>
      <c r="AP120" s="263">
        <v>14.0</v>
      </c>
      <c r="AQ120" s="263" t="s">
        <v>461</v>
      </c>
      <c r="AR120" s="263">
        <v>25.0</v>
      </c>
      <c r="AS120" s="263" t="s">
        <v>462</v>
      </c>
      <c r="AT120" s="263">
        <v>29.0</v>
      </c>
      <c r="AU120" s="263" t="s">
        <v>463</v>
      </c>
      <c r="AV120" s="263">
        <v>97.0</v>
      </c>
      <c r="AW120" s="263">
        <v>0.0</v>
      </c>
      <c r="AX120" s="264">
        <v>0.0</v>
      </c>
      <c r="AY120" s="263">
        <v>2.0</v>
      </c>
      <c r="AZ120" s="264">
        <v>0.0206</v>
      </c>
      <c r="BA120" s="263">
        <v>22.0</v>
      </c>
      <c r="BB120" s="263" t="s">
        <v>464</v>
      </c>
      <c r="BC120" s="263">
        <v>27.0</v>
      </c>
      <c r="BD120" s="263" t="s">
        <v>465</v>
      </c>
      <c r="BE120" s="263">
        <v>46.0</v>
      </c>
      <c r="BF120" s="263" t="s">
        <v>466</v>
      </c>
    </row>
    <row r="121" ht="15.75" customHeight="1">
      <c r="A121" s="14"/>
      <c r="B121" s="14"/>
      <c r="C121" s="261" t="s">
        <v>174</v>
      </c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>
        <v>124.0</v>
      </c>
      <c r="P121" s="263">
        <v>0.0</v>
      </c>
      <c r="Q121" s="265">
        <v>0.0</v>
      </c>
      <c r="R121" s="263">
        <v>9.0</v>
      </c>
      <c r="S121" s="264">
        <v>0.0726</v>
      </c>
      <c r="T121" s="263">
        <v>22.0</v>
      </c>
      <c r="U121" s="264">
        <v>0.1774</v>
      </c>
      <c r="V121" s="263">
        <v>33.0</v>
      </c>
      <c r="W121" s="264">
        <v>0.2661</v>
      </c>
      <c r="X121" s="263">
        <v>60.0</v>
      </c>
      <c r="Y121" s="264">
        <v>0.4839</v>
      </c>
      <c r="Z121" s="263">
        <v>120.0</v>
      </c>
      <c r="AA121" s="263">
        <v>0.0</v>
      </c>
      <c r="AB121" s="264">
        <v>0.0</v>
      </c>
      <c r="AC121" s="263">
        <v>2.0</v>
      </c>
      <c r="AD121" s="264">
        <v>0.0167</v>
      </c>
      <c r="AE121" s="263">
        <v>25.0</v>
      </c>
      <c r="AF121" s="263" t="s">
        <v>467</v>
      </c>
      <c r="AG121" s="263">
        <v>55.0</v>
      </c>
      <c r="AH121" s="263" t="s">
        <v>468</v>
      </c>
      <c r="AI121" s="263">
        <v>38.0</v>
      </c>
      <c r="AJ121" s="263" t="s">
        <v>469</v>
      </c>
      <c r="AK121" s="263">
        <v>87.0</v>
      </c>
      <c r="AL121" s="263">
        <v>0.0</v>
      </c>
      <c r="AM121" s="264">
        <v>0.0</v>
      </c>
      <c r="AN121" s="263">
        <v>12.0</v>
      </c>
      <c r="AO121" s="264">
        <v>0.1379</v>
      </c>
      <c r="AP121" s="263">
        <v>26.0</v>
      </c>
      <c r="AQ121" s="263" t="s">
        <v>470</v>
      </c>
      <c r="AR121" s="263">
        <v>24.0</v>
      </c>
      <c r="AS121" s="263" t="s">
        <v>471</v>
      </c>
      <c r="AT121" s="263">
        <v>25.0</v>
      </c>
      <c r="AU121" s="263" t="s">
        <v>462</v>
      </c>
      <c r="AV121" s="263">
        <v>97.0</v>
      </c>
      <c r="AW121" s="263">
        <v>0.0</v>
      </c>
      <c r="AX121" s="263" t="s">
        <v>472</v>
      </c>
      <c r="AY121" s="263">
        <v>6.0</v>
      </c>
      <c r="AZ121" s="263" t="s">
        <v>473</v>
      </c>
      <c r="BA121" s="263">
        <v>19.0</v>
      </c>
      <c r="BB121" s="263" t="s">
        <v>474</v>
      </c>
      <c r="BC121" s="263">
        <v>31.0</v>
      </c>
      <c r="BD121" s="263" t="s">
        <v>475</v>
      </c>
      <c r="BE121" s="263">
        <v>40.0</v>
      </c>
      <c r="BF121" s="263" t="s">
        <v>476</v>
      </c>
    </row>
    <row r="122" ht="15.75" customHeight="1">
      <c r="A122" s="14"/>
      <c r="B122" s="14"/>
      <c r="C122" s="261" t="s">
        <v>175</v>
      </c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>
        <v>124.0</v>
      </c>
      <c r="P122" s="263">
        <v>1.0</v>
      </c>
      <c r="Q122" s="264">
        <v>0.0081</v>
      </c>
      <c r="R122" s="263">
        <v>18.0</v>
      </c>
      <c r="S122" s="264">
        <v>0.1452</v>
      </c>
      <c r="T122" s="263">
        <v>50.0</v>
      </c>
      <c r="U122" s="264">
        <v>0.4032</v>
      </c>
      <c r="V122" s="263">
        <v>27.0</v>
      </c>
      <c r="W122" s="264">
        <v>0.2177</v>
      </c>
      <c r="X122" s="263">
        <v>28.0</v>
      </c>
      <c r="Y122" s="264">
        <v>0.2258</v>
      </c>
      <c r="Z122" s="263">
        <v>120.0</v>
      </c>
      <c r="AA122" s="263">
        <v>1.0</v>
      </c>
      <c r="AB122" s="263" t="s">
        <v>477</v>
      </c>
      <c r="AC122" s="263">
        <v>7.0</v>
      </c>
      <c r="AD122" s="263" t="s">
        <v>478</v>
      </c>
      <c r="AE122" s="263">
        <v>19.0</v>
      </c>
      <c r="AF122" s="263" t="s">
        <v>479</v>
      </c>
      <c r="AG122" s="263">
        <v>26.0</v>
      </c>
      <c r="AH122" s="263" t="s">
        <v>480</v>
      </c>
      <c r="AI122" s="263">
        <v>67.0</v>
      </c>
      <c r="AJ122" s="263" t="s">
        <v>481</v>
      </c>
      <c r="AK122" s="263">
        <v>87.0</v>
      </c>
      <c r="AL122" s="263">
        <v>0.0</v>
      </c>
      <c r="AM122" s="264">
        <v>0.0</v>
      </c>
      <c r="AN122" s="263">
        <v>2.0</v>
      </c>
      <c r="AO122" s="263" t="s">
        <v>482</v>
      </c>
      <c r="AP122" s="263">
        <v>6.0</v>
      </c>
      <c r="AQ122" s="263" t="s">
        <v>483</v>
      </c>
      <c r="AR122" s="263">
        <v>26.0</v>
      </c>
      <c r="AS122" s="263" t="s">
        <v>470</v>
      </c>
      <c r="AT122" s="263">
        <v>53.0</v>
      </c>
      <c r="AU122" s="263" t="s">
        <v>484</v>
      </c>
      <c r="AV122" s="263">
        <v>97.0</v>
      </c>
      <c r="AW122" s="263">
        <v>0.0</v>
      </c>
      <c r="AX122" s="263" t="s">
        <v>472</v>
      </c>
      <c r="AY122" s="263">
        <v>2.0</v>
      </c>
      <c r="AZ122" s="263" t="s">
        <v>485</v>
      </c>
      <c r="BA122" s="263">
        <v>14.0</v>
      </c>
      <c r="BB122" s="263" t="s">
        <v>486</v>
      </c>
      <c r="BC122" s="263">
        <v>36.0</v>
      </c>
      <c r="BD122" s="263" t="s">
        <v>487</v>
      </c>
      <c r="BE122" s="263">
        <v>45.0</v>
      </c>
      <c r="BF122" s="263" t="s">
        <v>488</v>
      </c>
    </row>
    <row r="123" ht="15.75" customHeight="1">
      <c r="A123" s="14"/>
      <c r="B123" s="14"/>
      <c r="C123" s="261" t="s">
        <v>176</v>
      </c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66"/>
      <c r="AE123" s="266"/>
      <c r="AF123" s="266"/>
      <c r="AG123" s="266"/>
      <c r="AH123" s="266"/>
      <c r="AI123" s="266"/>
      <c r="AJ123" s="266"/>
      <c r="AK123" s="266"/>
      <c r="AL123" s="266"/>
      <c r="AM123" s="266"/>
      <c r="AN123" s="266"/>
      <c r="AO123" s="266"/>
      <c r="AP123" s="266"/>
      <c r="AQ123" s="266"/>
      <c r="AR123" s="266"/>
      <c r="AS123" s="266"/>
      <c r="AT123" s="266"/>
      <c r="AU123" s="266"/>
      <c r="AV123" s="266"/>
      <c r="AW123" s="266"/>
      <c r="AX123" s="266"/>
      <c r="AY123" s="266"/>
      <c r="AZ123" s="266"/>
      <c r="BA123" s="266"/>
      <c r="BB123" s="266"/>
      <c r="BC123" s="266"/>
      <c r="BD123" s="266"/>
      <c r="BE123" s="266"/>
      <c r="BF123" s="266"/>
    </row>
    <row r="124" ht="15.75" customHeight="1">
      <c r="A124" s="14"/>
      <c r="B124" s="14"/>
      <c r="C124" s="261" t="s">
        <v>177</v>
      </c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</row>
    <row r="125" ht="15.75" customHeight="1">
      <c r="A125" s="14"/>
      <c r="B125" s="14"/>
      <c r="C125" s="261" t="s">
        <v>178</v>
      </c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6"/>
      <c r="Q125" s="266"/>
      <c r="R125" s="266"/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  <c r="AR125" s="266"/>
      <c r="AS125" s="266"/>
      <c r="AT125" s="266"/>
      <c r="AU125" s="266"/>
      <c r="AV125" s="266"/>
      <c r="AW125" s="266"/>
      <c r="AX125" s="266"/>
      <c r="AY125" s="266"/>
      <c r="AZ125" s="266"/>
      <c r="BA125" s="266"/>
      <c r="BB125" s="266"/>
      <c r="BC125" s="266"/>
      <c r="BD125" s="266"/>
      <c r="BE125" s="266"/>
      <c r="BF125" s="266"/>
    </row>
    <row r="126" ht="15.75" customHeight="1">
      <c r="A126" s="14"/>
      <c r="B126" s="14"/>
      <c r="C126" s="261" t="s">
        <v>179</v>
      </c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</row>
    <row r="127" ht="15.75" customHeight="1">
      <c r="A127" s="14"/>
      <c r="B127" s="14"/>
      <c r="C127" s="261" t="s">
        <v>180</v>
      </c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1"/>
      <c r="P127" s="266"/>
      <c r="Q127" s="266"/>
      <c r="R127" s="266"/>
      <c r="S127" s="266"/>
      <c r="T127" s="266"/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66"/>
      <c r="AE127" s="266"/>
      <c r="AF127" s="266"/>
      <c r="AG127" s="266"/>
      <c r="AH127" s="266"/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  <c r="AU127" s="266"/>
      <c r="AV127" s="266"/>
      <c r="AW127" s="266"/>
      <c r="AX127" s="266"/>
      <c r="AY127" s="266"/>
      <c r="AZ127" s="266"/>
      <c r="BA127" s="266"/>
      <c r="BB127" s="266"/>
      <c r="BC127" s="266"/>
      <c r="BD127" s="266"/>
      <c r="BE127" s="266"/>
      <c r="BF127" s="266"/>
    </row>
    <row r="128" ht="15.75" customHeight="1">
      <c r="A128" s="14"/>
      <c r="B128" s="14"/>
      <c r="C128" s="261" t="s">
        <v>181</v>
      </c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>
        <v>124.0</v>
      </c>
      <c r="P128" s="263">
        <v>1.0</v>
      </c>
      <c r="Q128" s="263" t="s">
        <v>489</v>
      </c>
      <c r="R128" s="263">
        <v>2.0</v>
      </c>
      <c r="S128" s="264">
        <v>0.0161</v>
      </c>
      <c r="T128" s="263">
        <v>13.0</v>
      </c>
      <c r="U128" s="264">
        <v>0.1048</v>
      </c>
      <c r="V128" s="263">
        <v>32.0</v>
      </c>
      <c r="W128" s="263" t="s">
        <v>490</v>
      </c>
      <c r="X128" s="263">
        <v>76.0</v>
      </c>
      <c r="Y128" s="263" t="s">
        <v>491</v>
      </c>
      <c r="Z128" s="263">
        <v>120.0</v>
      </c>
      <c r="AA128" s="263">
        <v>0.0</v>
      </c>
      <c r="AB128" s="264">
        <v>0.0</v>
      </c>
      <c r="AC128" s="263">
        <v>0.0</v>
      </c>
      <c r="AD128" s="264">
        <v>0.0</v>
      </c>
      <c r="AE128" s="263">
        <v>18.0</v>
      </c>
      <c r="AF128" s="265">
        <v>0.15</v>
      </c>
      <c r="AG128" s="263">
        <v>38.0</v>
      </c>
      <c r="AH128" s="263" t="s">
        <v>469</v>
      </c>
      <c r="AI128" s="263">
        <v>64.0</v>
      </c>
      <c r="AJ128" s="264">
        <v>0.5333</v>
      </c>
      <c r="AK128" s="263">
        <v>87.0</v>
      </c>
      <c r="AL128" s="263">
        <v>0.0</v>
      </c>
      <c r="AM128" s="263">
        <v>0.0</v>
      </c>
      <c r="AN128" s="263">
        <v>0.0</v>
      </c>
      <c r="AO128" s="263">
        <v>0.0</v>
      </c>
      <c r="AP128" s="263">
        <v>18.0</v>
      </c>
      <c r="AQ128" s="265">
        <v>0.15</v>
      </c>
      <c r="AR128" s="263">
        <v>37.0</v>
      </c>
      <c r="AS128" s="264">
        <v>0.3083</v>
      </c>
      <c r="AT128" s="263">
        <v>65.0</v>
      </c>
      <c r="AU128" s="264">
        <v>0.5417</v>
      </c>
      <c r="AV128" s="263">
        <v>97.0</v>
      </c>
      <c r="AW128" s="263">
        <v>0.0</v>
      </c>
      <c r="AX128" s="264">
        <v>0.0</v>
      </c>
      <c r="AY128" s="263">
        <v>4.0</v>
      </c>
      <c r="AZ128" s="264">
        <v>0.0412</v>
      </c>
      <c r="BA128" s="263">
        <v>24.0</v>
      </c>
      <c r="BB128" s="264">
        <v>0.2474</v>
      </c>
      <c r="BC128" s="263">
        <v>41.0</v>
      </c>
      <c r="BD128" s="264">
        <v>0.4127</v>
      </c>
      <c r="BE128" s="263">
        <v>28.0</v>
      </c>
      <c r="BF128" s="264">
        <v>0.2827</v>
      </c>
    </row>
    <row r="129" ht="15.75" customHeight="1">
      <c r="A129" s="14"/>
      <c r="B129" s="14"/>
      <c r="C129" s="261" t="s">
        <v>182</v>
      </c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>
        <v>124.0</v>
      </c>
      <c r="P129" s="263">
        <v>6.0</v>
      </c>
      <c r="Q129" s="263" t="s">
        <v>492</v>
      </c>
      <c r="R129" s="263">
        <v>16.0</v>
      </c>
      <c r="S129" s="263" t="s">
        <v>493</v>
      </c>
      <c r="T129" s="263">
        <v>26.0</v>
      </c>
      <c r="U129" s="263" t="s">
        <v>494</v>
      </c>
      <c r="V129" s="263">
        <v>31.0</v>
      </c>
      <c r="W129" s="263" t="s">
        <v>495</v>
      </c>
      <c r="X129" s="263">
        <v>49.0</v>
      </c>
      <c r="Y129" s="263" t="s">
        <v>496</v>
      </c>
      <c r="Z129" s="263">
        <v>120.0</v>
      </c>
      <c r="AA129" s="263">
        <v>2.0</v>
      </c>
      <c r="AB129" s="263" t="s">
        <v>497</v>
      </c>
      <c r="AC129" s="263">
        <v>3.0</v>
      </c>
      <c r="AD129" s="263" t="s">
        <v>498</v>
      </c>
      <c r="AE129" s="263">
        <v>22.0</v>
      </c>
      <c r="AF129" s="263" t="s">
        <v>499</v>
      </c>
      <c r="AG129" s="263">
        <v>37.0</v>
      </c>
      <c r="AH129" s="263" t="s">
        <v>500</v>
      </c>
      <c r="AI129" s="263">
        <v>56.0</v>
      </c>
      <c r="AJ129" s="263" t="s">
        <v>488</v>
      </c>
      <c r="AK129" s="263">
        <v>87.0</v>
      </c>
      <c r="AL129" s="263">
        <v>1.0</v>
      </c>
      <c r="AM129" s="263" t="s">
        <v>501</v>
      </c>
      <c r="AN129" s="263">
        <v>10.0</v>
      </c>
      <c r="AO129" s="263" t="s">
        <v>502</v>
      </c>
      <c r="AP129" s="263">
        <v>13.0</v>
      </c>
      <c r="AQ129" s="263" t="s">
        <v>503</v>
      </c>
      <c r="AR129" s="263">
        <v>21.0</v>
      </c>
      <c r="AS129" s="263" t="s">
        <v>504</v>
      </c>
      <c r="AT129" s="263">
        <v>42.0</v>
      </c>
      <c r="AU129" s="263" t="s">
        <v>505</v>
      </c>
      <c r="AV129" s="263">
        <v>97.0</v>
      </c>
      <c r="AW129" s="263">
        <v>0.0</v>
      </c>
      <c r="AX129" s="264">
        <v>0.0</v>
      </c>
      <c r="AY129" s="263">
        <v>1.0</v>
      </c>
      <c r="AZ129" s="263" t="s">
        <v>506</v>
      </c>
      <c r="BA129" s="263">
        <v>9.0</v>
      </c>
      <c r="BB129" s="263" t="s">
        <v>507</v>
      </c>
      <c r="BC129" s="263">
        <v>36.0</v>
      </c>
      <c r="BD129" s="263" t="s">
        <v>487</v>
      </c>
      <c r="BE129" s="263">
        <v>51.0</v>
      </c>
      <c r="BF129" s="263" t="s">
        <v>508</v>
      </c>
    </row>
    <row r="130" ht="15.75" customHeight="1">
      <c r="A130" s="15"/>
      <c r="B130" s="15"/>
      <c r="C130" s="261" t="s">
        <v>183</v>
      </c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>
        <v>124.0</v>
      </c>
      <c r="P130" s="263">
        <v>5.0</v>
      </c>
      <c r="Q130" s="263" t="s">
        <v>509</v>
      </c>
      <c r="R130" s="263">
        <v>3.0</v>
      </c>
      <c r="S130" s="263" t="s">
        <v>510</v>
      </c>
      <c r="T130" s="263">
        <v>12.0</v>
      </c>
      <c r="U130" s="263" t="s">
        <v>511</v>
      </c>
      <c r="V130" s="263">
        <v>14.0</v>
      </c>
      <c r="W130" s="263" t="s">
        <v>512</v>
      </c>
      <c r="X130" s="263">
        <v>90.0</v>
      </c>
      <c r="Y130" s="263" t="s">
        <v>513</v>
      </c>
      <c r="Z130" s="263">
        <v>120.0</v>
      </c>
      <c r="AA130" s="263">
        <v>3.0</v>
      </c>
      <c r="AB130" s="263" t="s">
        <v>498</v>
      </c>
      <c r="AC130" s="263">
        <v>12.0</v>
      </c>
      <c r="AD130" s="263" t="s">
        <v>514</v>
      </c>
      <c r="AE130" s="263">
        <v>28.0</v>
      </c>
      <c r="AF130" s="263" t="s">
        <v>515</v>
      </c>
      <c r="AG130" s="263">
        <v>25.0</v>
      </c>
      <c r="AH130" s="263" t="s">
        <v>467</v>
      </c>
      <c r="AI130" s="263">
        <v>52.0</v>
      </c>
      <c r="AJ130" s="263" t="s">
        <v>516</v>
      </c>
      <c r="AK130" s="263">
        <v>87.0</v>
      </c>
      <c r="AL130" s="263">
        <v>1.0</v>
      </c>
      <c r="AM130" s="263" t="s">
        <v>501</v>
      </c>
      <c r="AN130" s="263">
        <v>3.0</v>
      </c>
      <c r="AO130" s="263" t="s">
        <v>517</v>
      </c>
      <c r="AP130" s="263">
        <v>16.0</v>
      </c>
      <c r="AQ130" s="263" t="s">
        <v>518</v>
      </c>
      <c r="AR130" s="263">
        <v>18.0</v>
      </c>
      <c r="AS130" s="263" t="s">
        <v>519</v>
      </c>
      <c r="AT130" s="263">
        <v>49.0</v>
      </c>
      <c r="AU130" s="263" t="s">
        <v>520</v>
      </c>
      <c r="AV130" s="263">
        <v>97.0</v>
      </c>
      <c r="AW130" s="263">
        <v>0.0</v>
      </c>
      <c r="AX130" s="264">
        <v>0.0</v>
      </c>
      <c r="AY130" s="263">
        <v>0.0</v>
      </c>
      <c r="AZ130" s="263" t="s">
        <v>472</v>
      </c>
      <c r="BA130" s="263">
        <v>6.0</v>
      </c>
      <c r="BB130" s="263" t="s">
        <v>521</v>
      </c>
      <c r="BC130" s="263">
        <v>25.0</v>
      </c>
      <c r="BD130" s="263" t="s">
        <v>522</v>
      </c>
      <c r="BE130" s="263">
        <v>66.0</v>
      </c>
      <c r="BF130" s="263" t="s">
        <v>523</v>
      </c>
    </row>
    <row r="131" ht="15.75" customHeight="1">
      <c r="A131" s="217">
        <v>12.0</v>
      </c>
      <c r="B131" s="224" t="s">
        <v>32</v>
      </c>
      <c r="C131" s="230" t="s">
        <v>173</v>
      </c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>
        <v>80.0</v>
      </c>
      <c r="P131" s="267">
        <v>5.0</v>
      </c>
      <c r="Q131" s="268" t="s">
        <v>524</v>
      </c>
      <c r="R131" s="268">
        <v>14.0</v>
      </c>
      <c r="S131" s="269">
        <v>45429.0</v>
      </c>
      <c r="T131" s="268">
        <v>17.0</v>
      </c>
      <c r="U131" s="268" t="s">
        <v>525</v>
      </c>
      <c r="V131" s="268">
        <v>12.0</v>
      </c>
      <c r="W131" s="268">
        <v>15.0</v>
      </c>
      <c r="X131" s="268">
        <v>32.0</v>
      </c>
      <c r="Y131" s="268">
        <v>40.0</v>
      </c>
      <c r="Z131" s="228">
        <v>92.0</v>
      </c>
      <c r="AA131" s="228">
        <v>9.0</v>
      </c>
      <c r="AB131" s="228">
        <v>9.78</v>
      </c>
      <c r="AC131" s="228">
        <v>5.0</v>
      </c>
      <c r="AD131" s="228">
        <v>5.43</v>
      </c>
      <c r="AE131" s="228">
        <v>15.0</v>
      </c>
      <c r="AF131" s="228">
        <v>16.3</v>
      </c>
      <c r="AG131" s="228">
        <v>21.0</v>
      </c>
      <c r="AH131" s="228">
        <v>22.83</v>
      </c>
      <c r="AI131" s="228">
        <v>42.0</v>
      </c>
      <c r="AJ131" s="228">
        <v>45.65</v>
      </c>
      <c r="AK131" s="228">
        <v>59.0</v>
      </c>
      <c r="AL131" s="228">
        <v>5.0</v>
      </c>
      <c r="AM131" s="228">
        <v>8.47</v>
      </c>
      <c r="AN131" s="228">
        <v>10.0</v>
      </c>
      <c r="AO131" s="228">
        <v>16.95</v>
      </c>
      <c r="AP131" s="228">
        <v>12.0</v>
      </c>
      <c r="AQ131" s="228">
        <v>20.34</v>
      </c>
      <c r="AR131" s="228">
        <v>11.0</v>
      </c>
      <c r="AS131" s="228">
        <v>18.64</v>
      </c>
      <c r="AT131" s="228">
        <v>21.0</v>
      </c>
      <c r="AU131" s="228">
        <v>35.59</v>
      </c>
      <c r="AV131" s="228">
        <v>77.0</v>
      </c>
      <c r="AW131" s="228">
        <v>3.0</v>
      </c>
      <c r="AX131" s="228">
        <v>3.9</v>
      </c>
      <c r="AY131" s="228">
        <v>20.0</v>
      </c>
      <c r="AZ131" s="228">
        <v>25.97</v>
      </c>
      <c r="BA131" s="228">
        <v>22.0</v>
      </c>
      <c r="BB131" s="228">
        <v>28.57</v>
      </c>
      <c r="BC131" s="228">
        <v>19.0</v>
      </c>
      <c r="BD131" s="228">
        <v>24.68</v>
      </c>
      <c r="BE131" s="228">
        <v>13.0</v>
      </c>
      <c r="BF131" s="228">
        <v>16.88</v>
      </c>
    </row>
    <row r="132" ht="15.75" customHeight="1">
      <c r="A132" s="14"/>
      <c r="B132" s="14"/>
      <c r="C132" s="230" t="s">
        <v>174</v>
      </c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>
        <v>80.0</v>
      </c>
      <c r="P132" s="270">
        <v>0.0</v>
      </c>
      <c r="Q132" s="271" t="s">
        <v>526</v>
      </c>
      <c r="R132" s="271">
        <v>10.0</v>
      </c>
      <c r="S132" s="272">
        <v>45424.0</v>
      </c>
      <c r="T132" s="271">
        <v>20.0</v>
      </c>
      <c r="U132" s="271">
        <v>25.0</v>
      </c>
      <c r="V132" s="271">
        <v>28.0</v>
      </c>
      <c r="W132" s="271">
        <v>35.0</v>
      </c>
      <c r="X132" s="271">
        <v>22.0</v>
      </c>
      <c r="Y132" s="272">
        <v>45439.0</v>
      </c>
      <c r="Z132" s="228">
        <v>92.0</v>
      </c>
      <c r="AA132" s="228">
        <v>0.0</v>
      </c>
      <c r="AB132" s="228">
        <v>0.0</v>
      </c>
      <c r="AC132" s="228">
        <v>4.0</v>
      </c>
      <c r="AD132" s="228">
        <v>4.35</v>
      </c>
      <c r="AE132" s="228">
        <v>30.0</v>
      </c>
      <c r="AF132" s="228">
        <v>32.61</v>
      </c>
      <c r="AG132" s="228">
        <v>42.0</v>
      </c>
      <c r="AH132" s="228">
        <v>45.65</v>
      </c>
      <c r="AI132" s="228">
        <v>16.0</v>
      </c>
      <c r="AJ132" s="228">
        <v>17.39</v>
      </c>
      <c r="AK132" s="228">
        <v>59.0</v>
      </c>
      <c r="AL132" s="228">
        <v>0.0</v>
      </c>
      <c r="AM132" s="228">
        <v>0.0</v>
      </c>
      <c r="AN132" s="228">
        <v>1.0</v>
      </c>
      <c r="AO132" s="228">
        <v>1.69</v>
      </c>
      <c r="AP132" s="228">
        <v>5.0</v>
      </c>
      <c r="AQ132" s="228">
        <v>8.47</v>
      </c>
      <c r="AR132" s="228">
        <v>34.0</v>
      </c>
      <c r="AS132" s="228">
        <v>57.63</v>
      </c>
      <c r="AT132" s="228">
        <v>19.0</v>
      </c>
      <c r="AU132" s="228">
        <v>32.2</v>
      </c>
      <c r="AV132" s="228">
        <v>77.0</v>
      </c>
      <c r="AW132" s="228">
        <v>0.0</v>
      </c>
      <c r="AX132" s="228">
        <v>0.0</v>
      </c>
      <c r="AY132" s="228">
        <v>2.0</v>
      </c>
      <c r="AZ132" s="228">
        <v>2.6</v>
      </c>
      <c r="BA132" s="228">
        <v>25.0</v>
      </c>
      <c r="BB132" s="228">
        <v>32.47</v>
      </c>
      <c r="BC132" s="228">
        <v>38.0</v>
      </c>
      <c r="BD132" s="228">
        <v>49.35</v>
      </c>
      <c r="BE132" s="228">
        <v>12.0</v>
      </c>
      <c r="BF132" s="228">
        <v>15.58</v>
      </c>
    </row>
    <row r="133" ht="15.75" customHeight="1">
      <c r="A133" s="14"/>
      <c r="B133" s="14"/>
      <c r="C133" s="230" t="s">
        <v>175</v>
      </c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>
        <v>80.0</v>
      </c>
      <c r="P133" s="270">
        <v>12.0</v>
      </c>
      <c r="Q133" s="271" t="s">
        <v>527</v>
      </c>
      <c r="R133" s="271">
        <v>18.0</v>
      </c>
      <c r="S133" s="272">
        <v>45434.0</v>
      </c>
      <c r="T133" s="271">
        <v>19.0</v>
      </c>
      <c r="U133" s="271" t="s">
        <v>528</v>
      </c>
      <c r="V133" s="271">
        <v>16.0</v>
      </c>
      <c r="W133" s="271">
        <v>20.0</v>
      </c>
      <c r="X133" s="271">
        <v>15.0</v>
      </c>
      <c r="Y133" s="271" t="s">
        <v>529</v>
      </c>
      <c r="Z133" s="228">
        <v>92.0</v>
      </c>
      <c r="AA133" s="228">
        <v>0.0</v>
      </c>
      <c r="AB133" s="228">
        <v>0.0</v>
      </c>
      <c r="AC133" s="228">
        <v>14.0</v>
      </c>
      <c r="AD133" s="228">
        <v>15.22</v>
      </c>
      <c r="AE133" s="228">
        <v>18.0</v>
      </c>
      <c r="AF133" s="228">
        <v>19.57</v>
      </c>
      <c r="AG133" s="228">
        <v>37.0</v>
      </c>
      <c r="AH133" s="228">
        <v>40.22</v>
      </c>
      <c r="AI133" s="228">
        <v>23.0</v>
      </c>
      <c r="AJ133" s="228">
        <v>25.0</v>
      </c>
      <c r="AK133" s="228">
        <v>59.0</v>
      </c>
      <c r="AL133" s="228">
        <v>0.0</v>
      </c>
      <c r="AM133" s="228">
        <v>0.0</v>
      </c>
      <c r="AN133" s="228">
        <v>9.0</v>
      </c>
      <c r="AO133" s="228">
        <v>15.25</v>
      </c>
      <c r="AP133" s="228">
        <v>18.0</v>
      </c>
      <c r="AQ133" s="228">
        <v>30.51</v>
      </c>
      <c r="AR133" s="228">
        <v>25.0</v>
      </c>
      <c r="AS133" s="228">
        <v>42.37</v>
      </c>
      <c r="AT133" s="228">
        <v>7.0</v>
      </c>
      <c r="AU133" s="228">
        <v>11.86</v>
      </c>
      <c r="AV133" s="228">
        <v>77.0</v>
      </c>
      <c r="AW133" s="228">
        <v>4.0</v>
      </c>
      <c r="AX133" s="228">
        <v>5.19</v>
      </c>
      <c r="AY133" s="228">
        <v>31.0</v>
      </c>
      <c r="AZ133" s="228">
        <v>40.26</v>
      </c>
      <c r="BA133" s="228">
        <v>36.0</v>
      </c>
      <c r="BB133" s="228">
        <v>46.75</v>
      </c>
      <c r="BC133" s="228">
        <v>6.0</v>
      </c>
      <c r="BD133" s="228">
        <v>7.79</v>
      </c>
      <c r="BE133" s="228">
        <v>0.0</v>
      </c>
      <c r="BF133" s="228">
        <v>0.0</v>
      </c>
    </row>
    <row r="134" ht="15.75" customHeight="1">
      <c r="A134" s="14"/>
      <c r="B134" s="14"/>
      <c r="C134" s="230" t="s">
        <v>176</v>
      </c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>
        <v>80.0</v>
      </c>
      <c r="P134" s="273"/>
      <c r="Q134" s="274"/>
      <c r="R134" s="274"/>
      <c r="S134" s="275"/>
      <c r="T134" s="274"/>
      <c r="U134" s="274"/>
      <c r="V134" s="274"/>
      <c r="W134" s="274"/>
      <c r="X134" s="274"/>
      <c r="Y134" s="274"/>
      <c r="Z134" s="228">
        <v>92.0</v>
      </c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28">
        <v>59.0</v>
      </c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  <c r="AV134" s="228">
        <v>77.0</v>
      </c>
      <c r="AW134" s="228">
        <v>1.0</v>
      </c>
      <c r="AX134" s="228">
        <v>1.3</v>
      </c>
      <c r="AY134" s="228">
        <v>12.0</v>
      </c>
      <c r="AZ134" s="228">
        <v>15.58</v>
      </c>
      <c r="BA134" s="228">
        <v>24.0</v>
      </c>
      <c r="BB134" s="228">
        <v>31.17</v>
      </c>
      <c r="BC134" s="228">
        <v>24.0</v>
      </c>
      <c r="BD134" s="228">
        <v>31.17</v>
      </c>
      <c r="BE134" s="228">
        <v>16.0</v>
      </c>
      <c r="BF134" s="228">
        <v>20.78</v>
      </c>
    </row>
    <row r="135" ht="15.75" customHeight="1">
      <c r="A135" s="14"/>
      <c r="B135" s="14"/>
      <c r="C135" s="230" t="s">
        <v>177</v>
      </c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>
        <v>80.0</v>
      </c>
      <c r="P135" s="276"/>
      <c r="Q135" s="277"/>
      <c r="R135" s="277"/>
      <c r="S135" s="277"/>
      <c r="T135" s="277"/>
      <c r="U135" s="277"/>
      <c r="V135" s="277"/>
      <c r="W135" s="277"/>
      <c r="X135" s="277"/>
      <c r="Y135" s="277"/>
      <c r="Z135" s="228">
        <v>92.0</v>
      </c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28">
        <v>59.0</v>
      </c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  <c r="AV135" s="228">
        <v>77.0</v>
      </c>
      <c r="AW135" s="228">
        <v>1.0</v>
      </c>
      <c r="AX135" s="228">
        <v>1.3</v>
      </c>
      <c r="AY135" s="228">
        <v>21.0</v>
      </c>
      <c r="AZ135" s="228">
        <v>27.27</v>
      </c>
      <c r="BA135" s="228">
        <v>33.0</v>
      </c>
      <c r="BB135" s="228">
        <v>42.86</v>
      </c>
      <c r="BC135" s="228">
        <v>17.0</v>
      </c>
      <c r="BD135" s="228">
        <v>22.08</v>
      </c>
      <c r="BE135" s="228">
        <v>5.0</v>
      </c>
      <c r="BF135" s="228">
        <v>6.49</v>
      </c>
    </row>
    <row r="136" ht="15.75" customHeight="1">
      <c r="A136" s="14"/>
      <c r="B136" s="14"/>
      <c r="C136" s="230" t="s">
        <v>178</v>
      </c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>
        <v>80.0</v>
      </c>
      <c r="P136" s="276"/>
      <c r="Q136" s="277"/>
      <c r="R136" s="277"/>
      <c r="S136" s="277"/>
      <c r="T136" s="277"/>
      <c r="U136" s="277"/>
      <c r="V136" s="277"/>
      <c r="W136" s="277"/>
      <c r="X136" s="277"/>
      <c r="Y136" s="277"/>
      <c r="Z136" s="228">
        <v>92.0</v>
      </c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28">
        <v>59.0</v>
      </c>
      <c r="AL136" s="230"/>
      <c r="AM136" s="230"/>
      <c r="AN136" s="230"/>
      <c r="AO136" s="230"/>
      <c r="AP136" s="230"/>
      <c r="AQ136" s="230"/>
      <c r="AR136" s="230"/>
      <c r="AS136" s="230"/>
      <c r="AT136" s="230"/>
      <c r="AU136" s="230"/>
      <c r="AV136" s="228">
        <v>77.0</v>
      </c>
      <c r="AW136" s="228">
        <v>3.0</v>
      </c>
      <c r="AX136" s="228">
        <v>3.9</v>
      </c>
      <c r="AY136" s="228">
        <v>4.0</v>
      </c>
      <c r="AZ136" s="228">
        <v>5.19</v>
      </c>
      <c r="BA136" s="228">
        <v>28.0</v>
      </c>
      <c r="BB136" s="228">
        <v>36.36</v>
      </c>
      <c r="BC136" s="228">
        <v>23.0</v>
      </c>
      <c r="BD136" s="228">
        <v>29.87</v>
      </c>
      <c r="BE136" s="228">
        <v>19.0</v>
      </c>
      <c r="BF136" s="228">
        <v>24.68</v>
      </c>
    </row>
    <row r="137" ht="15.75" customHeight="1">
      <c r="A137" s="14"/>
      <c r="B137" s="14"/>
      <c r="C137" s="230" t="s">
        <v>179</v>
      </c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>
        <v>80.0</v>
      </c>
      <c r="P137" s="276"/>
      <c r="Q137" s="277"/>
      <c r="R137" s="277"/>
      <c r="S137" s="277"/>
      <c r="T137" s="277"/>
      <c r="U137" s="277"/>
      <c r="V137" s="277"/>
      <c r="W137" s="277"/>
      <c r="X137" s="277"/>
      <c r="Y137" s="277"/>
      <c r="Z137" s="228">
        <v>92.0</v>
      </c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28">
        <v>59.0</v>
      </c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  <c r="AV137" s="228">
        <v>77.0</v>
      </c>
      <c r="AW137" s="228">
        <v>1.0</v>
      </c>
      <c r="AX137" s="228">
        <v>1.3</v>
      </c>
      <c r="AY137" s="228">
        <v>6.0</v>
      </c>
      <c r="AZ137" s="228">
        <v>7.79</v>
      </c>
      <c r="BA137" s="228">
        <v>16.0</v>
      </c>
      <c r="BB137" s="228">
        <v>20.78</v>
      </c>
      <c r="BC137" s="228">
        <v>11.0</v>
      </c>
      <c r="BD137" s="228">
        <v>14.29</v>
      </c>
      <c r="BE137" s="228">
        <v>43.0</v>
      </c>
      <c r="BF137" s="228">
        <v>55.84</v>
      </c>
    </row>
    <row r="138" ht="15.75" customHeight="1">
      <c r="A138" s="14"/>
      <c r="B138" s="14"/>
      <c r="C138" s="230" t="s">
        <v>180</v>
      </c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>
        <v>80.0</v>
      </c>
      <c r="P138" s="276"/>
      <c r="Q138" s="277"/>
      <c r="R138" s="277"/>
      <c r="S138" s="277"/>
      <c r="T138" s="277"/>
      <c r="U138" s="277"/>
      <c r="V138" s="277"/>
      <c r="W138" s="277"/>
      <c r="X138" s="277"/>
      <c r="Y138" s="277"/>
      <c r="Z138" s="228">
        <v>92.0</v>
      </c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28">
        <v>59.0</v>
      </c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  <c r="AV138" s="228">
        <v>77.0</v>
      </c>
      <c r="AW138" s="228">
        <v>1.0</v>
      </c>
      <c r="AX138" s="228">
        <v>1.3</v>
      </c>
      <c r="AY138" s="228">
        <v>4.0</v>
      </c>
      <c r="AZ138" s="228">
        <v>5.19</v>
      </c>
      <c r="BA138" s="228">
        <v>11.0</v>
      </c>
      <c r="BB138" s="228">
        <v>14.29</v>
      </c>
      <c r="BC138" s="228">
        <v>22.0</v>
      </c>
      <c r="BD138" s="228">
        <v>28.57</v>
      </c>
      <c r="BE138" s="228">
        <v>39.0</v>
      </c>
      <c r="BF138" s="228">
        <v>50.65</v>
      </c>
    </row>
    <row r="139" ht="15.75" customHeight="1">
      <c r="A139" s="14"/>
      <c r="B139" s="14"/>
      <c r="C139" s="230" t="s">
        <v>181</v>
      </c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>
        <v>80.0</v>
      </c>
      <c r="P139" s="270">
        <v>0.0</v>
      </c>
      <c r="Q139" s="271" t="s">
        <v>526</v>
      </c>
      <c r="R139" s="271">
        <v>0.0</v>
      </c>
      <c r="S139" s="271">
        <v>0.0</v>
      </c>
      <c r="T139" s="271">
        <v>34.0</v>
      </c>
      <c r="U139" s="271" t="s">
        <v>530</v>
      </c>
      <c r="V139" s="271">
        <v>33.0</v>
      </c>
      <c r="W139" s="271" t="s">
        <v>531</v>
      </c>
      <c r="X139" s="271">
        <v>13.0</v>
      </c>
      <c r="Y139" s="271" t="s">
        <v>532</v>
      </c>
      <c r="Z139" s="228">
        <v>92.0</v>
      </c>
      <c r="AA139" s="228">
        <v>0.0</v>
      </c>
      <c r="AB139" s="228">
        <v>0.0</v>
      </c>
      <c r="AC139" s="228">
        <v>1.0</v>
      </c>
      <c r="AD139" s="228">
        <v>1.09</v>
      </c>
      <c r="AE139" s="228">
        <v>14.0</v>
      </c>
      <c r="AF139" s="228">
        <v>15.22</v>
      </c>
      <c r="AG139" s="228">
        <v>21.0</v>
      </c>
      <c r="AH139" s="228">
        <v>22.83</v>
      </c>
      <c r="AI139" s="228">
        <v>56.0</v>
      </c>
      <c r="AJ139" s="228">
        <v>60.87</v>
      </c>
      <c r="AK139" s="228">
        <v>59.0</v>
      </c>
      <c r="AL139" s="228">
        <v>0.0</v>
      </c>
      <c r="AM139" s="228">
        <v>0.0</v>
      </c>
      <c r="AN139" s="228">
        <v>3.0</v>
      </c>
      <c r="AO139" s="228">
        <v>5.08</v>
      </c>
      <c r="AP139" s="228">
        <v>9.0</v>
      </c>
      <c r="AQ139" s="228">
        <v>15.25</v>
      </c>
      <c r="AR139" s="228">
        <v>20.0</v>
      </c>
      <c r="AS139" s="228">
        <v>33.9</v>
      </c>
      <c r="AT139" s="228">
        <v>27.0</v>
      </c>
      <c r="AU139" s="228">
        <v>45.76</v>
      </c>
      <c r="AV139" s="228">
        <v>77.0</v>
      </c>
      <c r="AW139" s="228">
        <v>0.0</v>
      </c>
      <c r="AX139" s="228">
        <v>0.0</v>
      </c>
      <c r="AY139" s="228">
        <v>0.0</v>
      </c>
      <c r="AZ139" s="228">
        <v>0.0</v>
      </c>
      <c r="BA139" s="228">
        <v>6.0</v>
      </c>
      <c r="BB139" s="228">
        <v>7.79</v>
      </c>
      <c r="BC139" s="228">
        <v>24.0</v>
      </c>
      <c r="BD139" s="228">
        <v>31.17</v>
      </c>
      <c r="BE139" s="228">
        <v>47.0</v>
      </c>
      <c r="BF139" s="228">
        <v>61.04</v>
      </c>
    </row>
    <row r="140" ht="15.75" customHeight="1">
      <c r="A140" s="14"/>
      <c r="B140" s="14"/>
      <c r="C140" s="230" t="s">
        <v>182</v>
      </c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>
        <v>80.0</v>
      </c>
      <c r="P140" s="270">
        <v>8.0</v>
      </c>
      <c r="Q140" s="271" t="s">
        <v>533</v>
      </c>
      <c r="R140" s="271">
        <v>14.0</v>
      </c>
      <c r="S140" s="272">
        <v>45429.0</v>
      </c>
      <c r="T140" s="271">
        <v>20.0</v>
      </c>
      <c r="U140" s="271">
        <v>25.0</v>
      </c>
      <c r="V140" s="271">
        <v>18.0</v>
      </c>
      <c r="W140" s="272">
        <v>45434.0</v>
      </c>
      <c r="X140" s="271">
        <v>20.0</v>
      </c>
      <c r="Y140" s="271">
        <v>25.0</v>
      </c>
      <c r="Z140" s="228">
        <v>92.0</v>
      </c>
      <c r="AA140" s="228">
        <v>2.0</v>
      </c>
      <c r="AB140" s="228">
        <v>2.17</v>
      </c>
      <c r="AC140" s="228">
        <v>7.0</v>
      </c>
      <c r="AD140" s="228">
        <v>7.61</v>
      </c>
      <c r="AE140" s="228">
        <v>14.0</v>
      </c>
      <c r="AF140" s="228">
        <v>15.22</v>
      </c>
      <c r="AG140" s="228">
        <v>32.0</v>
      </c>
      <c r="AH140" s="228">
        <v>34.78</v>
      </c>
      <c r="AI140" s="228">
        <v>37.0</v>
      </c>
      <c r="AJ140" s="228">
        <v>40.22</v>
      </c>
      <c r="AK140" s="228">
        <v>59.0</v>
      </c>
      <c r="AL140" s="228">
        <v>2.0</v>
      </c>
      <c r="AM140" s="228">
        <v>3.39</v>
      </c>
      <c r="AN140" s="228">
        <v>18.0</v>
      </c>
      <c r="AO140" s="228">
        <v>30.51</v>
      </c>
      <c r="AP140" s="228">
        <v>10.0</v>
      </c>
      <c r="AQ140" s="228">
        <v>16.95</v>
      </c>
      <c r="AR140" s="228">
        <v>24.0</v>
      </c>
      <c r="AS140" s="228">
        <v>40.68</v>
      </c>
      <c r="AT140" s="228">
        <v>5.0</v>
      </c>
      <c r="AU140" s="228">
        <v>8.47</v>
      </c>
      <c r="AV140" s="228">
        <v>77.0</v>
      </c>
      <c r="AW140" s="230"/>
      <c r="AX140" s="230"/>
      <c r="AY140" s="230"/>
      <c r="AZ140" s="230"/>
      <c r="BA140" s="230"/>
      <c r="BB140" s="230"/>
      <c r="BC140" s="230"/>
      <c r="BD140" s="230"/>
      <c r="BE140" s="230"/>
      <c r="BF140" s="230"/>
    </row>
    <row r="141" ht="15.75" customHeight="1">
      <c r="A141" s="15"/>
      <c r="B141" s="15"/>
      <c r="C141" s="230" t="s">
        <v>183</v>
      </c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>
        <v>80.0</v>
      </c>
      <c r="P141" s="270">
        <v>1.0</v>
      </c>
      <c r="Q141" s="271" t="s">
        <v>534</v>
      </c>
      <c r="R141" s="271">
        <v>7.0</v>
      </c>
      <c r="S141" s="271" t="s">
        <v>535</v>
      </c>
      <c r="T141" s="271">
        <v>13.0</v>
      </c>
      <c r="U141" s="271" t="s">
        <v>532</v>
      </c>
      <c r="V141" s="271">
        <v>11.0</v>
      </c>
      <c r="W141" s="271" t="s">
        <v>536</v>
      </c>
      <c r="X141" s="271">
        <v>48.0</v>
      </c>
      <c r="Y141" s="271">
        <v>60.0</v>
      </c>
      <c r="Z141" s="228">
        <v>92.0</v>
      </c>
      <c r="AA141" s="228">
        <v>2.0</v>
      </c>
      <c r="AB141" s="228">
        <v>2.17</v>
      </c>
      <c r="AC141" s="228">
        <v>5.0</v>
      </c>
      <c r="AD141" s="228">
        <v>5.43</v>
      </c>
      <c r="AE141" s="228">
        <v>15.0</v>
      </c>
      <c r="AF141" s="228">
        <v>16.3</v>
      </c>
      <c r="AG141" s="228">
        <v>10.0</v>
      </c>
      <c r="AH141" s="228">
        <v>10.87</v>
      </c>
      <c r="AI141" s="228">
        <v>60.0</v>
      </c>
      <c r="AJ141" s="228">
        <v>65.22</v>
      </c>
      <c r="AK141" s="228">
        <v>59.0</v>
      </c>
      <c r="AL141" s="228">
        <v>1.0</v>
      </c>
      <c r="AM141" s="228">
        <v>1.69</v>
      </c>
      <c r="AN141" s="228">
        <v>3.0</v>
      </c>
      <c r="AO141" s="228">
        <v>5.08</v>
      </c>
      <c r="AP141" s="228">
        <v>7.0</v>
      </c>
      <c r="AQ141" s="228">
        <v>11.86</v>
      </c>
      <c r="AR141" s="228">
        <v>7.0</v>
      </c>
      <c r="AS141" s="228">
        <v>11.86</v>
      </c>
      <c r="AT141" s="228">
        <v>41.0</v>
      </c>
      <c r="AU141" s="228">
        <v>69.49</v>
      </c>
      <c r="AV141" s="228">
        <v>77.0</v>
      </c>
      <c r="AW141" s="230"/>
      <c r="AX141" s="230"/>
      <c r="AY141" s="230"/>
      <c r="AZ141" s="230"/>
      <c r="BA141" s="230"/>
      <c r="BB141" s="230"/>
      <c r="BC141" s="230"/>
      <c r="BD141" s="230"/>
      <c r="BE141" s="230"/>
      <c r="BF141" s="230"/>
    </row>
    <row r="142" ht="13.5" customHeight="1">
      <c r="A142" s="211">
        <v>13.0</v>
      </c>
      <c r="B142" s="220" t="s">
        <v>33</v>
      </c>
      <c r="C142" s="48" t="s">
        <v>173</v>
      </c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>
        <v>66.0</v>
      </c>
      <c r="P142" s="222">
        <v>0.0</v>
      </c>
      <c r="Q142" s="222">
        <v>0.0</v>
      </c>
      <c r="R142" s="222">
        <v>19.0</v>
      </c>
      <c r="S142" s="222">
        <v>28.79</v>
      </c>
      <c r="T142" s="222">
        <v>26.0</v>
      </c>
      <c r="U142" s="222">
        <v>39.39</v>
      </c>
      <c r="V142" s="222">
        <v>8.0</v>
      </c>
      <c r="W142" s="222">
        <v>12.12</v>
      </c>
      <c r="X142" s="222">
        <v>13.0</v>
      </c>
      <c r="Y142" s="222">
        <v>19.7</v>
      </c>
      <c r="Z142" s="222">
        <v>70.0</v>
      </c>
      <c r="AA142" s="222">
        <v>0.0</v>
      </c>
      <c r="AB142" s="222">
        <v>0.0</v>
      </c>
      <c r="AC142" s="222">
        <v>17.0</v>
      </c>
      <c r="AD142" s="222">
        <v>24.29</v>
      </c>
      <c r="AE142" s="222">
        <v>25.0</v>
      </c>
      <c r="AF142" s="222">
        <v>35.71</v>
      </c>
      <c r="AG142" s="222">
        <v>9.0</v>
      </c>
      <c r="AH142" s="222">
        <v>12.86</v>
      </c>
      <c r="AI142" s="222">
        <v>19.0</v>
      </c>
      <c r="AJ142" s="222">
        <v>27.14</v>
      </c>
      <c r="AK142" s="222">
        <v>32.0</v>
      </c>
      <c r="AL142" s="222">
        <v>8.0</v>
      </c>
      <c r="AM142" s="222">
        <v>25.0</v>
      </c>
      <c r="AN142" s="222">
        <v>14.0</v>
      </c>
      <c r="AO142" s="222">
        <v>43.75</v>
      </c>
      <c r="AP142" s="222">
        <v>7.0</v>
      </c>
      <c r="AQ142" s="222">
        <v>21.88</v>
      </c>
      <c r="AR142" s="222">
        <v>1.0</v>
      </c>
      <c r="AS142" s="222">
        <v>3.13</v>
      </c>
      <c r="AT142" s="222">
        <v>2.0</v>
      </c>
      <c r="AU142" s="222">
        <v>6.25</v>
      </c>
      <c r="AV142" s="222">
        <v>58.0</v>
      </c>
      <c r="AW142" s="222">
        <v>7.0</v>
      </c>
      <c r="AX142" s="222">
        <v>12.07</v>
      </c>
      <c r="AY142" s="222">
        <v>27.0</v>
      </c>
      <c r="AZ142" s="222">
        <v>46.55</v>
      </c>
      <c r="BA142" s="222">
        <v>14.0</v>
      </c>
      <c r="BB142" s="222">
        <v>24.14</v>
      </c>
      <c r="BC142" s="222">
        <v>3.0</v>
      </c>
      <c r="BD142" s="222">
        <v>5.17</v>
      </c>
      <c r="BE142" s="222">
        <v>7.0</v>
      </c>
      <c r="BF142" s="222">
        <v>12.07</v>
      </c>
    </row>
    <row r="143" ht="13.5" customHeight="1">
      <c r="A143" s="14"/>
      <c r="B143" s="14"/>
      <c r="C143" s="48" t="s">
        <v>174</v>
      </c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>
        <v>66.0</v>
      </c>
      <c r="P143" s="222">
        <v>3.0</v>
      </c>
      <c r="Q143" s="222">
        <v>4.55</v>
      </c>
      <c r="R143" s="222">
        <v>17.0</v>
      </c>
      <c r="S143" s="222">
        <v>25.76</v>
      </c>
      <c r="T143" s="222">
        <v>25.0</v>
      </c>
      <c r="U143" s="222">
        <v>37.88</v>
      </c>
      <c r="V143" s="222">
        <v>17.0</v>
      </c>
      <c r="W143" s="222">
        <v>25.76</v>
      </c>
      <c r="X143" s="222">
        <v>4.0</v>
      </c>
      <c r="Y143" s="222">
        <v>6.06</v>
      </c>
      <c r="Z143" s="222">
        <v>70.0</v>
      </c>
      <c r="AA143" s="222">
        <v>3.0</v>
      </c>
      <c r="AB143" s="222">
        <v>4.29</v>
      </c>
      <c r="AC143" s="222">
        <v>12.0</v>
      </c>
      <c r="AD143" s="222">
        <v>17.14</v>
      </c>
      <c r="AE143" s="222">
        <v>18.0</v>
      </c>
      <c r="AF143" s="222">
        <v>25.71</v>
      </c>
      <c r="AG143" s="222">
        <v>14.0</v>
      </c>
      <c r="AH143" s="222">
        <v>20.0</v>
      </c>
      <c r="AI143" s="222">
        <v>23.0</v>
      </c>
      <c r="AJ143" s="222">
        <v>32.86</v>
      </c>
      <c r="AK143" s="222">
        <v>32.0</v>
      </c>
      <c r="AL143" s="222">
        <v>0.0</v>
      </c>
      <c r="AM143" s="222">
        <v>0.0</v>
      </c>
      <c r="AN143" s="222">
        <v>4.0</v>
      </c>
      <c r="AO143" s="222">
        <v>12.5</v>
      </c>
      <c r="AP143" s="222">
        <v>13.0</v>
      </c>
      <c r="AQ143" s="222">
        <v>40.63</v>
      </c>
      <c r="AR143" s="222">
        <v>9.0</v>
      </c>
      <c r="AS143" s="222">
        <v>28.13</v>
      </c>
      <c r="AT143" s="222">
        <v>6.0</v>
      </c>
      <c r="AU143" s="222">
        <v>18.75</v>
      </c>
      <c r="AV143" s="222">
        <v>58.0</v>
      </c>
      <c r="AW143" s="222">
        <v>7.0</v>
      </c>
      <c r="AX143" s="222">
        <v>12.07</v>
      </c>
      <c r="AY143" s="222">
        <v>16.0</v>
      </c>
      <c r="AZ143" s="222">
        <v>27.59</v>
      </c>
      <c r="BA143" s="222">
        <v>9.0</v>
      </c>
      <c r="BB143" s="222">
        <v>15.52</v>
      </c>
      <c r="BC143" s="222">
        <v>15.0</v>
      </c>
      <c r="BD143" s="222">
        <v>55.86</v>
      </c>
      <c r="BE143" s="222">
        <v>11.0</v>
      </c>
      <c r="BF143" s="222">
        <v>18.97</v>
      </c>
    </row>
    <row r="144" ht="13.5" customHeight="1">
      <c r="A144" s="14"/>
      <c r="B144" s="14"/>
      <c r="C144" s="48" t="s">
        <v>175</v>
      </c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>
        <v>66.0</v>
      </c>
      <c r="P144" s="222">
        <v>13.0</v>
      </c>
      <c r="Q144" s="222">
        <v>19.7</v>
      </c>
      <c r="R144" s="222">
        <v>13.0</v>
      </c>
      <c r="S144" s="222">
        <v>19.7</v>
      </c>
      <c r="T144" s="222">
        <v>14.0</v>
      </c>
      <c r="U144" s="222">
        <v>21.21</v>
      </c>
      <c r="V144" s="222">
        <v>17.0</v>
      </c>
      <c r="W144" s="222">
        <v>25.76</v>
      </c>
      <c r="X144" s="222">
        <v>9.0</v>
      </c>
      <c r="Y144" s="222">
        <v>13.64</v>
      </c>
      <c r="Z144" s="222">
        <v>70.0</v>
      </c>
      <c r="AA144" s="222">
        <v>1.0</v>
      </c>
      <c r="AB144" s="222">
        <v>1.43</v>
      </c>
      <c r="AC144" s="222">
        <v>15.0</v>
      </c>
      <c r="AD144" s="222">
        <v>21.43</v>
      </c>
      <c r="AE144" s="222">
        <v>31.0</v>
      </c>
      <c r="AF144" s="222">
        <v>44.29</v>
      </c>
      <c r="AG144" s="222">
        <v>20.0</v>
      </c>
      <c r="AH144" s="222">
        <v>28.57</v>
      </c>
      <c r="AI144" s="222">
        <v>20.0</v>
      </c>
      <c r="AJ144" s="222">
        <v>28.57</v>
      </c>
      <c r="AK144" s="222">
        <v>32.0</v>
      </c>
      <c r="AL144" s="222">
        <v>3.0</v>
      </c>
      <c r="AM144" s="222">
        <v>4.29</v>
      </c>
      <c r="AN144" s="222">
        <v>4.0</v>
      </c>
      <c r="AO144" s="222">
        <v>12.5</v>
      </c>
      <c r="AP144" s="222">
        <v>9.0</v>
      </c>
      <c r="AQ144" s="222">
        <v>28.13</v>
      </c>
      <c r="AR144" s="222">
        <v>8.0</v>
      </c>
      <c r="AS144" s="222">
        <v>25.0</v>
      </c>
      <c r="AT144" s="222">
        <v>11.0</v>
      </c>
      <c r="AU144" s="222">
        <v>34.38</v>
      </c>
      <c r="AV144" s="222">
        <v>58.0</v>
      </c>
      <c r="AW144" s="222">
        <v>0.0</v>
      </c>
      <c r="AX144" s="222">
        <v>0.0</v>
      </c>
      <c r="AY144" s="222">
        <v>3.0</v>
      </c>
      <c r="AZ144" s="222">
        <v>5.17</v>
      </c>
      <c r="BA144" s="222">
        <v>29.0</v>
      </c>
      <c r="BB144" s="222">
        <v>50.0</v>
      </c>
      <c r="BC144" s="222">
        <v>18.0</v>
      </c>
      <c r="BD144" s="222">
        <v>31.03</v>
      </c>
      <c r="BE144" s="222">
        <v>8.0</v>
      </c>
      <c r="BF144" s="222">
        <v>13.79</v>
      </c>
    </row>
    <row r="145" ht="13.5" customHeight="1">
      <c r="A145" s="14"/>
      <c r="B145" s="14"/>
      <c r="C145" s="48" t="s">
        <v>176</v>
      </c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222">
        <v>58.0</v>
      </c>
      <c r="AW145" s="222">
        <v>1.0</v>
      </c>
      <c r="AX145" s="222">
        <v>1.72</v>
      </c>
      <c r="AY145" s="222">
        <v>14.0</v>
      </c>
      <c r="AZ145" s="222">
        <v>24.14</v>
      </c>
      <c r="BA145" s="222">
        <v>20.0</v>
      </c>
      <c r="BB145" s="222">
        <v>34.48</v>
      </c>
      <c r="BC145" s="222">
        <v>17.0</v>
      </c>
      <c r="BD145" s="222">
        <v>29.31</v>
      </c>
      <c r="BE145" s="222">
        <v>6.0</v>
      </c>
      <c r="BF145" s="222">
        <v>10.34</v>
      </c>
    </row>
    <row r="146" ht="13.5" customHeight="1">
      <c r="A146" s="14"/>
      <c r="B146" s="14"/>
      <c r="C146" s="48" t="s">
        <v>177</v>
      </c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222">
        <v>58.0</v>
      </c>
      <c r="AW146" s="222">
        <v>2.0</v>
      </c>
      <c r="AX146" s="222">
        <v>3.45</v>
      </c>
      <c r="AY146" s="222">
        <v>6.0</v>
      </c>
      <c r="AZ146" s="222">
        <v>10.34</v>
      </c>
      <c r="BA146" s="222">
        <v>10.0</v>
      </c>
      <c r="BB146" s="222">
        <v>17.24</v>
      </c>
      <c r="BC146" s="222">
        <v>17.0</v>
      </c>
      <c r="BD146" s="222">
        <v>29.31</v>
      </c>
      <c r="BE146" s="222">
        <v>23.0</v>
      </c>
      <c r="BF146" s="222">
        <v>39.66</v>
      </c>
    </row>
    <row r="147" ht="13.5" customHeight="1">
      <c r="A147" s="14"/>
      <c r="B147" s="14"/>
      <c r="C147" s="48" t="s">
        <v>178</v>
      </c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222">
        <v>58.0</v>
      </c>
      <c r="AW147" s="222">
        <v>0.0</v>
      </c>
      <c r="AX147" s="222">
        <v>0.0</v>
      </c>
      <c r="AY147" s="222">
        <v>0.0</v>
      </c>
      <c r="AZ147" s="222">
        <v>0.0</v>
      </c>
      <c r="BA147" s="222">
        <v>9.0</v>
      </c>
      <c r="BB147" s="222">
        <v>15.52</v>
      </c>
      <c r="BC147" s="222">
        <v>11.0</v>
      </c>
      <c r="BD147" s="222">
        <v>18.97</v>
      </c>
      <c r="BE147" s="222">
        <v>38.0</v>
      </c>
      <c r="BF147" s="222">
        <v>65.52</v>
      </c>
    </row>
    <row r="148" ht="13.5" customHeight="1">
      <c r="A148" s="14"/>
      <c r="B148" s="14"/>
      <c r="C148" s="48" t="s">
        <v>179</v>
      </c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222">
        <v>58.0</v>
      </c>
      <c r="AW148" s="222">
        <v>2.0</v>
      </c>
      <c r="AX148" s="222">
        <v>3.45</v>
      </c>
      <c r="AY148" s="222">
        <v>12.0</v>
      </c>
      <c r="AZ148" s="222">
        <v>20.69</v>
      </c>
      <c r="BA148" s="222">
        <v>20.0</v>
      </c>
      <c r="BB148" s="222">
        <v>34.48</v>
      </c>
      <c r="BC148" s="222">
        <v>11.0</v>
      </c>
      <c r="BD148" s="222">
        <v>18.97</v>
      </c>
      <c r="BE148" s="222">
        <v>13.0</v>
      </c>
      <c r="BF148" s="222">
        <v>22.41</v>
      </c>
    </row>
    <row r="149" ht="13.5" customHeight="1">
      <c r="A149" s="14"/>
      <c r="B149" s="14"/>
      <c r="C149" s="48" t="s">
        <v>180</v>
      </c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222">
        <v>58.0</v>
      </c>
      <c r="AW149" s="222">
        <v>0.0</v>
      </c>
      <c r="AX149" s="222">
        <v>0.0</v>
      </c>
      <c r="AY149" s="222">
        <v>18.0</v>
      </c>
      <c r="AZ149" s="222">
        <v>31.03</v>
      </c>
      <c r="BA149" s="222">
        <v>21.0</v>
      </c>
      <c r="BB149" s="222">
        <v>36.21</v>
      </c>
      <c r="BC149" s="222">
        <v>12.0</v>
      </c>
      <c r="BD149" s="222">
        <v>20.69</v>
      </c>
      <c r="BE149" s="222">
        <v>7.0</v>
      </c>
      <c r="BF149" s="222">
        <v>12.07</v>
      </c>
    </row>
    <row r="150" ht="13.5" customHeight="1">
      <c r="A150" s="14"/>
      <c r="B150" s="14"/>
      <c r="C150" s="48" t="s">
        <v>181</v>
      </c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>
        <v>66.0</v>
      </c>
      <c r="P150" s="222">
        <v>0.0</v>
      </c>
      <c r="Q150" s="222">
        <v>0.0</v>
      </c>
      <c r="R150" s="222">
        <v>11.0</v>
      </c>
      <c r="S150" s="222">
        <v>16.67</v>
      </c>
      <c r="T150" s="222">
        <v>19.0</v>
      </c>
      <c r="U150" s="222">
        <v>28.79</v>
      </c>
      <c r="V150" s="222">
        <v>22.0</v>
      </c>
      <c r="W150" s="222">
        <v>33.33</v>
      </c>
      <c r="X150" s="222">
        <v>14.0</v>
      </c>
      <c r="Y150" s="222">
        <v>21.21</v>
      </c>
      <c r="Z150" s="222">
        <v>70.0</v>
      </c>
      <c r="AA150" s="222">
        <v>2.0</v>
      </c>
      <c r="AB150" s="222">
        <v>2.86</v>
      </c>
      <c r="AC150" s="222">
        <v>12.0</v>
      </c>
      <c r="AD150" s="222">
        <v>17.14</v>
      </c>
      <c r="AE150" s="222">
        <v>10.0</v>
      </c>
      <c r="AF150" s="222">
        <v>14.29</v>
      </c>
      <c r="AG150" s="222">
        <v>16.0</v>
      </c>
      <c r="AH150" s="222">
        <v>22.86</v>
      </c>
      <c r="AI150" s="222">
        <v>30.0</v>
      </c>
      <c r="AJ150" s="222">
        <v>42.86</v>
      </c>
      <c r="AK150" s="222">
        <v>32.0</v>
      </c>
      <c r="AL150" s="222">
        <v>2.0</v>
      </c>
      <c r="AM150" s="222">
        <v>6.25</v>
      </c>
      <c r="AN150" s="222">
        <v>3.0</v>
      </c>
      <c r="AO150" s="222">
        <v>9.38</v>
      </c>
      <c r="AP150" s="222">
        <v>11.0</v>
      </c>
      <c r="AQ150" s="222">
        <v>34.38</v>
      </c>
      <c r="AR150" s="222">
        <v>8.0</v>
      </c>
      <c r="AS150" s="222">
        <v>25.0</v>
      </c>
      <c r="AT150" s="222">
        <v>8.0</v>
      </c>
      <c r="AU150" s="222">
        <v>25.0</v>
      </c>
      <c r="AV150" s="222">
        <v>58.0</v>
      </c>
      <c r="AW150" s="222">
        <v>1.0</v>
      </c>
      <c r="AX150" s="222">
        <v>1.72</v>
      </c>
      <c r="AY150" s="222">
        <v>4.0</v>
      </c>
      <c r="AZ150" s="222">
        <v>6.9</v>
      </c>
      <c r="BA150" s="222">
        <v>2.0</v>
      </c>
      <c r="BB150" s="222">
        <v>3.45</v>
      </c>
      <c r="BC150" s="222">
        <v>22.0</v>
      </c>
      <c r="BD150" s="222">
        <v>37.93</v>
      </c>
      <c r="BE150" s="222">
        <v>29.0</v>
      </c>
      <c r="BF150" s="222">
        <v>50.0</v>
      </c>
    </row>
    <row r="151" ht="13.5" customHeight="1">
      <c r="A151" s="14"/>
      <c r="B151" s="14"/>
      <c r="C151" s="48" t="s">
        <v>182</v>
      </c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>
        <v>66.0</v>
      </c>
      <c r="P151" s="222">
        <v>20.0</v>
      </c>
      <c r="Q151" s="222">
        <v>30.3</v>
      </c>
      <c r="R151" s="222">
        <v>23.0</v>
      </c>
      <c r="S151" s="222">
        <v>34.85</v>
      </c>
      <c r="T151" s="222">
        <v>16.0</v>
      </c>
      <c r="U151" s="222">
        <v>24.24</v>
      </c>
      <c r="V151" s="222">
        <v>7.0</v>
      </c>
      <c r="W151" s="222">
        <v>10.61</v>
      </c>
      <c r="X151" s="222">
        <v>0.0</v>
      </c>
      <c r="Y151" s="222">
        <v>0.0</v>
      </c>
      <c r="Z151" s="222">
        <v>70.0</v>
      </c>
      <c r="AA151" s="222">
        <v>16.0</v>
      </c>
      <c r="AB151" s="222">
        <v>22.86</v>
      </c>
      <c r="AC151" s="222">
        <v>15.0</v>
      </c>
      <c r="AD151" s="222">
        <v>21.43</v>
      </c>
      <c r="AE151" s="222">
        <v>10.0</v>
      </c>
      <c r="AF151" s="222">
        <v>14.29</v>
      </c>
      <c r="AG151" s="222">
        <v>19.0</v>
      </c>
      <c r="AH151" s="222">
        <v>27.14</v>
      </c>
      <c r="AI151" s="222">
        <v>10.0</v>
      </c>
      <c r="AJ151" s="222">
        <v>14.29</v>
      </c>
      <c r="AK151" s="222">
        <v>32.0</v>
      </c>
      <c r="AL151" s="222">
        <v>1.0</v>
      </c>
      <c r="AM151" s="222">
        <v>3.13</v>
      </c>
      <c r="AN151" s="222">
        <v>4.0</v>
      </c>
      <c r="AO151" s="222">
        <v>12.5</v>
      </c>
      <c r="AP151" s="222">
        <v>8.0</v>
      </c>
      <c r="AQ151" s="222">
        <v>25.0</v>
      </c>
      <c r="AR151" s="222">
        <v>9.0</v>
      </c>
      <c r="AS151" s="222">
        <v>28.13</v>
      </c>
      <c r="AT151" s="222">
        <v>10.0</v>
      </c>
      <c r="AU151" s="222">
        <v>31.25</v>
      </c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</row>
    <row r="152" ht="13.5" customHeight="1">
      <c r="A152" s="15"/>
      <c r="B152" s="15"/>
      <c r="C152" s="48" t="s">
        <v>183</v>
      </c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>
        <v>66.0</v>
      </c>
      <c r="P152" s="222">
        <v>11.0</v>
      </c>
      <c r="Q152" s="222">
        <v>16.67</v>
      </c>
      <c r="R152" s="222">
        <v>16.0</v>
      </c>
      <c r="S152" s="222">
        <v>24.24</v>
      </c>
      <c r="T152" s="222">
        <v>27.0</v>
      </c>
      <c r="U152" s="222">
        <v>40.91</v>
      </c>
      <c r="V152" s="222">
        <v>5.0</v>
      </c>
      <c r="W152" s="222">
        <v>7.58</v>
      </c>
      <c r="X152" s="222">
        <v>7.0</v>
      </c>
      <c r="Y152" s="222">
        <v>10.61</v>
      </c>
      <c r="Z152" s="222">
        <v>70.0</v>
      </c>
      <c r="AA152" s="222">
        <v>24.0</v>
      </c>
      <c r="AB152" s="222">
        <v>34.29</v>
      </c>
      <c r="AC152" s="222">
        <v>13.0</v>
      </c>
      <c r="AD152" s="222">
        <v>18.57</v>
      </c>
      <c r="AE152" s="222">
        <v>11.0</v>
      </c>
      <c r="AF152" s="222">
        <v>15.71</v>
      </c>
      <c r="AG152" s="222">
        <v>9.0</v>
      </c>
      <c r="AH152" s="222">
        <v>12.86</v>
      </c>
      <c r="AI152" s="222">
        <v>13.0</v>
      </c>
      <c r="AJ152" s="222">
        <v>18.57</v>
      </c>
      <c r="AK152" s="222">
        <v>32.0</v>
      </c>
      <c r="AL152" s="222">
        <v>1.0</v>
      </c>
      <c r="AM152" s="222">
        <v>3.13</v>
      </c>
      <c r="AN152" s="222">
        <v>7.0</v>
      </c>
      <c r="AO152" s="222">
        <v>21.88</v>
      </c>
      <c r="AP152" s="222">
        <v>17.0</v>
      </c>
      <c r="AQ152" s="222">
        <v>53.13</v>
      </c>
      <c r="AR152" s="222">
        <v>2.0</v>
      </c>
      <c r="AS152" s="222">
        <v>6.25</v>
      </c>
      <c r="AT152" s="222">
        <v>5.0</v>
      </c>
      <c r="AU152" s="222">
        <v>15.63</v>
      </c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</row>
    <row r="153" ht="13.5" customHeight="1">
      <c r="A153" s="217">
        <v>14.0</v>
      </c>
      <c r="B153" s="278" t="s">
        <v>34</v>
      </c>
      <c r="C153" s="279" t="s">
        <v>173</v>
      </c>
      <c r="D153" s="279"/>
      <c r="E153" s="279"/>
      <c r="F153" s="279"/>
      <c r="G153" s="279"/>
      <c r="H153" s="279"/>
      <c r="I153" s="279"/>
      <c r="J153" s="279"/>
      <c r="K153" s="279"/>
      <c r="L153" s="279"/>
      <c r="M153" s="279"/>
      <c r="N153" s="279"/>
      <c r="O153" s="279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80"/>
      <c r="AT153" s="280"/>
      <c r="AU153" s="280"/>
      <c r="AV153" s="280"/>
      <c r="AW153" s="280"/>
      <c r="AX153" s="280"/>
      <c r="AY153" s="280"/>
      <c r="AZ153" s="280"/>
      <c r="BA153" s="280"/>
      <c r="BB153" s="280"/>
      <c r="BC153" s="280"/>
      <c r="BD153" s="280"/>
      <c r="BE153" s="280"/>
      <c r="BF153" s="280"/>
    </row>
    <row r="154" ht="13.5" customHeight="1">
      <c r="A154" s="14"/>
      <c r="B154" s="14"/>
      <c r="C154" s="279" t="s">
        <v>174</v>
      </c>
      <c r="D154" s="279"/>
      <c r="E154" s="279"/>
      <c r="F154" s="279"/>
      <c r="G154" s="279"/>
      <c r="H154" s="279"/>
      <c r="I154" s="279"/>
      <c r="J154" s="279"/>
      <c r="K154" s="279"/>
      <c r="L154" s="279"/>
      <c r="M154" s="279"/>
      <c r="N154" s="279"/>
      <c r="O154" s="279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  <c r="AJ154" s="280"/>
      <c r="AK154" s="280"/>
      <c r="AL154" s="280"/>
      <c r="AM154" s="280"/>
      <c r="AN154" s="280"/>
      <c r="AO154" s="280"/>
      <c r="AP154" s="280"/>
      <c r="AQ154" s="280"/>
      <c r="AR154" s="280"/>
      <c r="AS154" s="280"/>
      <c r="AT154" s="280"/>
      <c r="AU154" s="280"/>
      <c r="AV154" s="280"/>
      <c r="AW154" s="280"/>
      <c r="AX154" s="280"/>
      <c r="AY154" s="280"/>
      <c r="AZ154" s="280"/>
      <c r="BA154" s="280"/>
      <c r="BB154" s="280"/>
      <c r="BC154" s="280"/>
      <c r="BD154" s="280"/>
      <c r="BE154" s="280"/>
      <c r="BF154" s="280"/>
    </row>
    <row r="155" ht="13.5" customHeight="1">
      <c r="A155" s="14"/>
      <c r="B155" s="14"/>
      <c r="C155" s="279" t="s">
        <v>175</v>
      </c>
      <c r="D155" s="279"/>
      <c r="E155" s="279"/>
      <c r="F155" s="279"/>
      <c r="G155" s="279"/>
      <c r="H155" s="279"/>
      <c r="I155" s="279"/>
      <c r="J155" s="279"/>
      <c r="K155" s="279"/>
      <c r="L155" s="279"/>
      <c r="M155" s="279"/>
      <c r="N155" s="279"/>
      <c r="O155" s="279"/>
      <c r="P155" s="280"/>
      <c r="Q155" s="280"/>
      <c r="R155" s="280"/>
      <c r="S155" s="280"/>
      <c r="T155" s="280"/>
      <c r="U155" s="280"/>
      <c r="V155" s="280"/>
      <c r="W155" s="280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80"/>
      <c r="AV155" s="280"/>
      <c r="AW155" s="280"/>
      <c r="AX155" s="280"/>
      <c r="AY155" s="280"/>
      <c r="AZ155" s="280"/>
      <c r="BA155" s="280"/>
      <c r="BB155" s="280"/>
      <c r="BC155" s="280"/>
      <c r="BD155" s="280"/>
      <c r="BE155" s="280"/>
      <c r="BF155" s="280"/>
    </row>
    <row r="156" ht="13.5" customHeight="1">
      <c r="A156" s="14"/>
      <c r="B156" s="14"/>
      <c r="C156" s="279" t="s">
        <v>176</v>
      </c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  <c r="O156" s="279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  <c r="AJ156" s="280"/>
      <c r="AK156" s="280"/>
      <c r="AL156" s="280"/>
      <c r="AM156" s="280"/>
      <c r="AN156" s="280"/>
      <c r="AO156" s="280"/>
      <c r="AP156" s="280"/>
      <c r="AQ156" s="280"/>
      <c r="AR156" s="280"/>
      <c r="AS156" s="280"/>
      <c r="AT156" s="280"/>
      <c r="AU156" s="280"/>
      <c r="AV156" s="280"/>
      <c r="AW156" s="280"/>
      <c r="AX156" s="280"/>
      <c r="AY156" s="280"/>
      <c r="AZ156" s="280"/>
      <c r="BA156" s="280"/>
      <c r="BB156" s="280"/>
      <c r="BC156" s="280"/>
      <c r="BD156" s="280"/>
      <c r="BE156" s="280"/>
      <c r="BF156" s="280"/>
    </row>
    <row r="157" ht="13.5" customHeight="1">
      <c r="A157" s="14"/>
      <c r="B157" s="14"/>
      <c r="C157" s="279" t="s">
        <v>177</v>
      </c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  <c r="O157" s="279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  <c r="AJ157" s="280"/>
      <c r="AK157" s="280"/>
      <c r="AL157" s="280"/>
      <c r="AM157" s="280"/>
      <c r="AN157" s="280"/>
      <c r="AO157" s="280"/>
      <c r="AP157" s="280"/>
      <c r="AQ157" s="280"/>
      <c r="AR157" s="280"/>
      <c r="AS157" s="280"/>
      <c r="AT157" s="280"/>
      <c r="AU157" s="280"/>
      <c r="AV157" s="280"/>
      <c r="AW157" s="280"/>
      <c r="AX157" s="280"/>
      <c r="AY157" s="280"/>
      <c r="AZ157" s="280"/>
      <c r="BA157" s="280"/>
      <c r="BB157" s="280"/>
      <c r="BC157" s="280"/>
      <c r="BD157" s="280"/>
      <c r="BE157" s="280"/>
      <c r="BF157" s="280"/>
    </row>
    <row r="158" ht="13.5" customHeight="1">
      <c r="A158" s="14"/>
      <c r="B158" s="14"/>
      <c r="C158" s="279" t="s">
        <v>178</v>
      </c>
      <c r="D158" s="279"/>
      <c r="E158" s="279"/>
      <c r="F158" s="279"/>
      <c r="G158" s="279"/>
      <c r="H158" s="279"/>
      <c r="I158" s="279"/>
      <c r="J158" s="279"/>
      <c r="K158" s="279"/>
      <c r="L158" s="279"/>
      <c r="M158" s="279"/>
      <c r="N158" s="279"/>
      <c r="O158" s="279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0"/>
      <c r="AN158" s="280"/>
      <c r="AO158" s="280"/>
      <c r="AP158" s="280"/>
      <c r="AQ158" s="280"/>
      <c r="AR158" s="280"/>
      <c r="AS158" s="280"/>
      <c r="AT158" s="280"/>
      <c r="AU158" s="280"/>
      <c r="AV158" s="280"/>
      <c r="AW158" s="280"/>
      <c r="AX158" s="280"/>
      <c r="AY158" s="280"/>
      <c r="AZ158" s="280"/>
      <c r="BA158" s="280"/>
      <c r="BB158" s="280"/>
      <c r="BC158" s="280"/>
      <c r="BD158" s="280"/>
      <c r="BE158" s="280"/>
      <c r="BF158" s="280"/>
    </row>
    <row r="159" ht="13.5" customHeight="1">
      <c r="A159" s="14"/>
      <c r="B159" s="14"/>
      <c r="C159" s="279" t="s">
        <v>179</v>
      </c>
      <c r="D159" s="279"/>
      <c r="E159" s="279"/>
      <c r="F159" s="279"/>
      <c r="G159" s="279"/>
      <c r="H159" s="279"/>
      <c r="I159" s="279"/>
      <c r="J159" s="279"/>
      <c r="K159" s="279"/>
      <c r="L159" s="279"/>
      <c r="M159" s="279"/>
      <c r="N159" s="279"/>
      <c r="O159" s="279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80"/>
      <c r="AE159" s="280"/>
      <c r="AF159" s="280"/>
      <c r="AG159" s="280"/>
      <c r="AH159" s="280"/>
      <c r="AI159" s="280"/>
      <c r="AJ159" s="280"/>
      <c r="AK159" s="280"/>
      <c r="AL159" s="280"/>
      <c r="AM159" s="280"/>
      <c r="AN159" s="280"/>
      <c r="AO159" s="280"/>
      <c r="AP159" s="280"/>
      <c r="AQ159" s="280"/>
      <c r="AR159" s="280"/>
      <c r="AS159" s="280"/>
      <c r="AT159" s="280"/>
      <c r="AU159" s="280"/>
      <c r="AV159" s="280"/>
      <c r="AW159" s="280"/>
      <c r="AX159" s="280"/>
      <c r="AY159" s="280"/>
      <c r="AZ159" s="280"/>
      <c r="BA159" s="280"/>
      <c r="BB159" s="280"/>
      <c r="BC159" s="280"/>
      <c r="BD159" s="280"/>
      <c r="BE159" s="280"/>
      <c r="BF159" s="280"/>
    </row>
    <row r="160" ht="13.5" customHeight="1">
      <c r="A160" s="14"/>
      <c r="B160" s="14"/>
      <c r="C160" s="279" t="s">
        <v>180</v>
      </c>
      <c r="D160" s="279"/>
      <c r="E160" s="279"/>
      <c r="F160" s="279"/>
      <c r="G160" s="279"/>
      <c r="H160" s="279"/>
      <c r="I160" s="279"/>
      <c r="J160" s="279"/>
      <c r="K160" s="279"/>
      <c r="L160" s="279"/>
      <c r="M160" s="279"/>
      <c r="N160" s="279"/>
      <c r="O160" s="279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80"/>
      <c r="AE160" s="280"/>
      <c r="AF160" s="280"/>
      <c r="AG160" s="280"/>
      <c r="AH160" s="280"/>
      <c r="AI160" s="280"/>
      <c r="AJ160" s="280"/>
      <c r="AK160" s="280"/>
      <c r="AL160" s="280"/>
      <c r="AM160" s="280"/>
      <c r="AN160" s="280"/>
      <c r="AO160" s="280"/>
      <c r="AP160" s="280"/>
      <c r="AQ160" s="280"/>
      <c r="AR160" s="280"/>
      <c r="AS160" s="280"/>
      <c r="AT160" s="280"/>
      <c r="AU160" s="280"/>
      <c r="AV160" s="280"/>
      <c r="AW160" s="280"/>
      <c r="AX160" s="280"/>
      <c r="AY160" s="280"/>
      <c r="AZ160" s="280"/>
      <c r="BA160" s="280"/>
      <c r="BB160" s="280"/>
      <c r="BC160" s="280"/>
      <c r="BD160" s="280"/>
      <c r="BE160" s="280"/>
      <c r="BF160" s="280"/>
    </row>
    <row r="161" ht="13.5" customHeight="1">
      <c r="A161" s="14"/>
      <c r="B161" s="14"/>
      <c r="C161" s="279" t="s">
        <v>181</v>
      </c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  <c r="O161" s="279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80"/>
      <c r="AE161" s="280"/>
      <c r="AF161" s="280"/>
      <c r="AG161" s="280"/>
      <c r="AH161" s="280"/>
      <c r="AI161" s="280"/>
      <c r="AJ161" s="280"/>
      <c r="AK161" s="280"/>
      <c r="AL161" s="280"/>
      <c r="AM161" s="280"/>
      <c r="AN161" s="280"/>
      <c r="AO161" s="280"/>
      <c r="AP161" s="280"/>
      <c r="AQ161" s="280"/>
      <c r="AR161" s="280"/>
      <c r="AS161" s="280"/>
      <c r="AT161" s="280"/>
      <c r="AU161" s="280"/>
      <c r="AV161" s="280"/>
      <c r="AW161" s="280"/>
      <c r="AX161" s="280"/>
      <c r="AY161" s="280"/>
      <c r="AZ161" s="280"/>
      <c r="BA161" s="280"/>
      <c r="BB161" s="280"/>
      <c r="BC161" s="280"/>
      <c r="BD161" s="280"/>
      <c r="BE161" s="280"/>
      <c r="BF161" s="280"/>
    </row>
    <row r="162" ht="13.5" customHeight="1">
      <c r="A162" s="14"/>
      <c r="B162" s="14"/>
      <c r="C162" s="279" t="s">
        <v>182</v>
      </c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  <c r="O162" s="279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80"/>
      <c r="AT162" s="280"/>
      <c r="AU162" s="280"/>
      <c r="AV162" s="280"/>
      <c r="AW162" s="280"/>
      <c r="AX162" s="280"/>
      <c r="AY162" s="280"/>
      <c r="AZ162" s="280"/>
      <c r="BA162" s="280"/>
      <c r="BB162" s="280"/>
      <c r="BC162" s="280"/>
      <c r="BD162" s="280"/>
      <c r="BE162" s="280"/>
      <c r="BF162" s="280"/>
    </row>
    <row r="163" ht="13.5" customHeight="1">
      <c r="A163" s="15"/>
      <c r="B163" s="15"/>
      <c r="C163" s="279" t="s">
        <v>183</v>
      </c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  <c r="O163" s="279"/>
      <c r="P163" s="280"/>
      <c r="Q163" s="280"/>
      <c r="R163" s="280"/>
      <c r="S163" s="280"/>
      <c r="T163" s="281"/>
      <c r="U163" s="280"/>
      <c r="V163" s="281"/>
      <c r="W163" s="280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80"/>
      <c r="AT163" s="280"/>
      <c r="AU163" s="280"/>
      <c r="AV163" s="280"/>
      <c r="AW163" s="280"/>
      <c r="AX163" s="280"/>
      <c r="AY163" s="282"/>
      <c r="AZ163" s="280"/>
      <c r="BA163" s="280"/>
      <c r="BB163" s="280"/>
      <c r="BC163" s="280"/>
      <c r="BD163" s="280"/>
      <c r="BE163" s="280"/>
      <c r="BF163" s="280"/>
    </row>
    <row r="164" ht="13.5" customHeight="1">
      <c r="A164" s="211">
        <v>15.0</v>
      </c>
      <c r="B164" s="283" t="s">
        <v>35</v>
      </c>
      <c r="C164" s="284" t="s">
        <v>173</v>
      </c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>
        <v>87.0</v>
      </c>
      <c r="P164" s="286">
        <v>5.0</v>
      </c>
      <c r="Q164" s="287" t="s">
        <v>537</v>
      </c>
      <c r="R164" s="288">
        <v>12.0</v>
      </c>
      <c r="S164" s="289" t="s">
        <v>538</v>
      </c>
      <c r="T164" s="288">
        <v>15.0</v>
      </c>
      <c r="U164" s="289" t="s">
        <v>539</v>
      </c>
      <c r="V164" s="288">
        <v>23.0</v>
      </c>
      <c r="W164" s="289" t="s">
        <v>540</v>
      </c>
      <c r="X164" s="288">
        <v>32.0</v>
      </c>
      <c r="Y164" s="289" t="s">
        <v>541</v>
      </c>
      <c r="Z164" s="290">
        <v>76.0</v>
      </c>
      <c r="AA164" s="290">
        <v>8.0</v>
      </c>
      <c r="AB164" s="290" t="s">
        <v>542</v>
      </c>
      <c r="AC164" s="288">
        <v>11.0</v>
      </c>
      <c r="AD164" s="289" t="s">
        <v>543</v>
      </c>
      <c r="AE164" s="288">
        <v>15.0</v>
      </c>
      <c r="AF164" s="289" t="s">
        <v>544</v>
      </c>
      <c r="AG164" s="288">
        <v>16.0</v>
      </c>
      <c r="AH164" s="289" t="s">
        <v>545</v>
      </c>
      <c r="AI164" s="288">
        <v>26.0</v>
      </c>
      <c r="AJ164" s="289" t="s">
        <v>546</v>
      </c>
      <c r="AK164" s="290">
        <v>62.0</v>
      </c>
      <c r="AL164" s="290">
        <v>7.0</v>
      </c>
      <c r="AM164" s="290" t="s">
        <v>547</v>
      </c>
      <c r="AN164" s="288">
        <v>10.0</v>
      </c>
      <c r="AO164" s="289" t="s">
        <v>548</v>
      </c>
      <c r="AP164" s="288">
        <v>20.0</v>
      </c>
      <c r="AQ164" s="289" t="s">
        <v>549</v>
      </c>
      <c r="AR164" s="288">
        <v>17.0</v>
      </c>
      <c r="AS164" s="289" t="s">
        <v>550</v>
      </c>
      <c r="AT164" s="291">
        <v>8.0</v>
      </c>
      <c r="AU164" s="292" t="s">
        <v>551</v>
      </c>
      <c r="AV164" s="290">
        <v>91.0</v>
      </c>
      <c r="AW164" s="290">
        <v>22.0</v>
      </c>
      <c r="AX164" s="290" t="s">
        <v>552</v>
      </c>
      <c r="AY164" s="288">
        <v>19.0</v>
      </c>
      <c r="AZ164" s="289" t="s">
        <v>553</v>
      </c>
      <c r="BA164" s="288">
        <v>20.0</v>
      </c>
      <c r="BB164" s="289" t="s">
        <v>554</v>
      </c>
      <c r="BC164" s="288">
        <v>17.0</v>
      </c>
      <c r="BD164" s="289" t="s">
        <v>555</v>
      </c>
      <c r="BE164" s="288">
        <v>13.0</v>
      </c>
      <c r="BF164" s="289" t="s">
        <v>556</v>
      </c>
    </row>
    <row r="165" ht="13.5" customHeight="1">
      <c r="A165" s="14"/>
      <c r="B165" s="14"/>
      <c r="C165" s="284" t="s">
        <v>174</v>
      </c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>
        <v>87.0</v>
      </c>
      <c r="P165" s="293"/>
      <c r="Q165" s="293"/>
      <c r="R165" s="288">
        <v>3.0</v>
      </c>
      <c r="S165" s="289" t="s">
        <v>557</v>
      </c>
      <c r="T165" s="288">
        <v>16.0</v>
      </c>
      <c r="U165" s="289" t="s">
        <v>558</v>
      </c>
      <c r="V165" s="288">
        <v>30.0</v>
      </c>
      <c r="W165" s="289" t="s">
        <v>559</v>
      </c>
      <c r="X165" s="288">
        <v>38.0</v>
      </c>
      <c r="Y165" s="289" t="s">
        <v>560</v>
      </c>
      <c r="Z165" s="290">
        <v>76.0</v>
      </c>
      <c r="AA165" s="290">
        <v>2.0</v>
      </c>
      <c r="AB165" s="290" t="s">
        <v>561</v>
      </c>
      <c r="AC165" s="288">
        <v>3.0</v>
      </c>
      <c r="AD165" s="289" t="s">
        <v>562</v>
      </c>
      <c r="AE165" s="288">
        <v>31.0</v>
      </c>
      <c r="AF165" s="289" t="s">
        <v>563</v>
      </c>
      <c r="AG165" s="288">
        <v>24.0</v>
      </c>
      <c r="AH165" s="289" t="s">
        <v>564</v>
      </c>
      <c r="AI165" s="288">
        <v>16.0</v>
      </c>
      <c r="AJ165" s="289" t="s">
        <v>545</v>
      </c>
      <c r="AK165" s="290">
        <v>62.0</v>
      </c>
      <c r="AL165" s="288">
        <v>2.0</v>
      </c>
      <c r="AM165" s="294">
        <v>0.0323</v>
      </c>
      <c r="AN165" s="289">
        <v>5.0</v>
      </c>
      <c r="AO165" s="294">
        <v>0.0806</v>
      </c>
      <c r="AP165" s="289">
        <v>17.0</v>
      </c>
      <c r="AQ165" s="294">
        <v>0.2742</v>
      </c>
      <c r="AR165" s="289">
        <v>18.0</v>
      </c>
      <c r="AS165" s="294">
        <v>0.2903</v>
      </c>
      <c r="AT165" s="289">
        <v>20.0</v>
      </c>
      <c r="AU165" s="294">
        <v>0.3226</v>
      </c>
      <c r="AV165" s="290">
        <v>91.0</v>
      </c>
      <c r="AW165" s="288"/>
      <c r="AX165" s="289"/>
      <c r="AY165" s="288">
        <v>2.0</v>
      </c>
      <c r="AZ165" s="289" t="s">
        <v>565</v>
      </c>
      <c r="BA165" s="289">
        <v>36.0</v>
      </c>
      <c r="BB165" s="289" t="s">
        <v>566</v>
      </c>
      <c r="BC165" s="288">
        <v>44.0</v>
      </c>
      <c r="BD165" s="289" t="s">
        <v>567</v>
      </c>
      <c r="BE165" s="289">
        <v>9.0</v>
      </c>
      <c r="BF165" s="289" t="s">
        <v>568</v>
      </c>
    </row>
    <row r="166" ht="13.5" customHeight="1">
      <c r="A166" s="14"/>
      <c r="B166" s="14"/>
      <c r="C166" s="284" t="s">
        <v>175</v>
      </c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>
        <v>87.0</v>
      </c>
      <c r="P166" s="293"/>
      <c r="Q166" s="295"/>
      <c r="R166" s="288">
        <v>8.0</v>
      </c>
      <c r="S166" s="289" t="s">
        <v>569</v>
      </c>
      <c r="T166" s="289">
        <v>26.0</v>
      </c>
      <c r="U166" s="289" t="s">
        <v>570</v>
      </c>
      <c r="V166" s="289">
        <v>21.0</v>
      </c>
      <c r="W166" s="289" t="s">
        <v>571</v>
      </c>
      <c r="X166" s="289">
        <v>32.0</v>
      </c>
      <c r="Y166" s="289" t="s">
        <v>541</v>
      </c>
      <c r="Z166" s="290">
        <v>76.0</v>
      </c>
      <c r="AA166" s="295"/>
      <c r="AB166" s="295"/>
      <c r="AC166" s="288">
        <v>6.0</v>
      </c>
      <c r="AD166" s="289" t="s">
        <v>572</v>
      </c>
      <c r="AE166" s="289">
        <v>11.0</v>
      </c>
      <c r="AF166" s="289" t="s">
        <v>543</v>
      </c>
      <c r="AG166" s="289">
        <v>25.0</v>
      </c>
      <c r="AH166" s="289" t="s">
        <v>573</v>
      </c>
      <c r="AI166" s="289">
        <v>34.0</v>
      </c>
      <c r="AJ166" s="289" t="s">
        <v>574</v>
      </c>
      <c r="AK166" s="290">
        <v>62.0</v>
      </c>
      <c r="AL166" s="288">
        <v>1.0</v>
      </c>
      <c r="AM166" s="289" t="s">
        <v>575</v>
      </c>
      <c r="AN166" s="289">
        <v>3.0</v>
      </c>
      <c r="AO166" s="289" t="s">
        <v>576</v>
      </c>
      <c r="AP166" s="289">
        <v>10.0</v>
      </c>
      <c r="AQ166" s="289" t="s">
        <v>548</v>
      </c>
      <c r="AR166" s="289">
        <v>26.0</v>
      </c>
      <c r="AS166" s="289" t="s">
        <v>577</v>
      </c>
      <c r="AT166" s="289">
        <v>22.0</v>
      </c>
      <c r="AU166" s="289" t="s">
        <v>578</v>
      </c>
      <c r="AV166" s="290">
        <v>91.0</v>
      </c>
      <c r="AW166" s="293"/>
      <c r="AX166" s="295"/>
      <c r="AY166" s="288">
        <v>3.0</v>
      </c>
      <c r="AZ166" s="289" t="s">
        <v>579</v>
      </c>
      <c r="BA166" s="289">
        <v>12.0</v>
      </c>
      <c r="BB166" s="289" t="s">
        <v>580</v>
      </c>
      <c r="BC166" s="289">
        <v>35.0</v>
      </c>
      <c r="BD166" s="289" t="s">
        <v>581</v>
      </c>
      <c r="BE166" s="289">
        <v>41.0</v>
      </c>
      <c r="BF166" s="289" t="s">
        <v>582</v>
      </c>
    </row>
    <row r="167" ht="13.5" customHeight="1">
      <c r="A167" s="14"/>
      <c r="B167" s="14"/>
      <c r="C167" s="284" t="s">
        <v>176</v>
      </c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>
        <v>87.0</v>
      </c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0">
        <v>76.0</v>
      </c>
      <c r="AA167" s="295"/>
      <c r="AB167" s="295"/>
      <c r="AC167" s="293"/>
      <c r="AD167" s="293"/>
      <c r="AE167" s="293"/>
      <c r="AF167" s="293"/>
      <c r="AG167" s="293"/>
      <c r="AH167" s="293"/>
      <c r="AI167" s="293"/>
      <c r="AJ167" s="293"/>
      <c r="AK167" s="290">
        <v>62.0</v>
      </c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0">
        <v>91.0</v>
      </c>
      <c r="AW167" s="293"/>
      <c r="AX167" s="293"/>
      <c r="AY167" s="288">
        <v>3.0</v>
      </c>
      <c r="AZ167" s="289" t="s">
        <v>579</v>
      </c>
      <c r="BA167" s="289">
        <v>25.0</v>
      </c>
      <c r="BB167" s="289" t="s">
        <v>583</v>
      </c>
      <c r="BC167" s="289">
        <v>25.0</v>
      </c>
      <c r="BD167" s="289" t="s">
        <v>583</v>
      </c>
      <c r="BE167" s="289">
        <v>38.0</v>
      </c>
      <c r="BF167" s="289" t="s">
        <v>584</v>
      </c>
    </row>
    <row r="168" ht="13.5" customHeight="1">
      <c r="A168" s="14"/>
      <c r="B168" s="14"/>
      <c r="C168" s="284" t="s">
        <v>177</v>
      </c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>
        <v>87.0</v>
      </c>
      <c r="P168" s="293"/>
      <c r="Q168" s="293"/>
      <c r="R168" s="293"/>
      <c r="S168" s="293"/>
      <c r="T168" s="293"/>
      <c r="U168" s="293"/>
      <c r="V168" s="293"/>
      <c r="W168" s="293"/>
      <c r="X168" s="295"/>
      <c r="Y168" s="295"/>
      <c r="Z168" s="290">
        <v>76.0</v>
      </c>
      <c r="AA168" s="295"/>
      <c r="AB168" s="295"/>
      <c r="AC168" s="293"/>
      <c r="AD168" s="293"/>
      <c r="AE168" s="293"/>
      <c r="AF168" s="293"/>
      <c r="AG168" s="293"/>
      <c r="AH168" s="293"/>
      <c r="AI168" s="293"/>
      <c r="AJ168" s="293"/>
      <c r="AK168" s="290">
        <v>62.0</v>
      </c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0">
        <v>91.0</v>
      </c>
      <c r="AW168" s="288">
        <v>1.0</v>
      </c>
      <c r="AX168" s="289" t="s">
        <v>585</v>
      </c>
      <c r="AY168" s="289">
        <v>22.0</v>
      </c>
      <c r="AZ168" s="289" t="s">
        <v>586</v>
      </c>
      <c r="BA168" s="289">
        <v>16.0</v>
      </c>
      <c r="BB168" s="289" t="s">
        <v>587</v>
      </c>
      <c r="BC168" s="289">
        <v>13.0</v>
      </c>
      <c r="BD168" s="289" t="s">
        <v>556</v>
      </c>
      <c r="BE168" s="289">
        <v>39.0</v>
      </c>
      <c r="BF168" s="289" t="s">
        <v>588</v>
      </c>
    </row>
    <row r="169" ht="13.5" customHeight="1">
      <c r="A169" s="14"/>
      <c r="B169" s="14"/>
      <c r="C169" s="284" t="s">
        <v>178</v>
      </c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>
        <v>87.0</v>
      </c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0">
        <v>76.0</v>
      </c>
      <c r="AA169" s="295"/>
      <c r="AB169" s="295"/>
      <c r="AC169" s="295"/>
      <c r="AD169" s="295"/>
      <c r="AE169" s="290"/>
      <c r="AF169" s="295"/>
      <c r="AG169" s="295"/>
      <c r="AH169" s="295"/>
      <c r="AI169" s="295"/>
      <c r="AJ169" s="295"/>
      <c r="AK169" s="290">
        <v>62.0</v>
      </c>
      <c r="AL169" s="288"/>
      <c r="AM169" s="294"/>
      <c r="AN169" s="289"/>
      <c r="AO169" s="294"/>
      <c r="AP169" s="289"/>
      <c r="AQ169" s="294"/>
      <c r="AR169" s="289"/>
      <c r="AS169" s="294"/>
      <c r="AT169" s="289"/>
      <c r="AU169" s="294"/>
      <c r="AV169" s="290">
        <v>91.0</v>
      </c>
      <c r="AW169" s="288">
        <v>2.0</v>
      </c>
      <c r="AX169" s="289" t="s">
        <v>565</v>
      </c>
      <c r="AY169" s="289">
        <v>2.0</v>
      </c>
      <c r="AZ169" s="289" t="s">
        <v>565</v>
      </c>
      <c r="BA169" s="289">
        <v>12.0</v>
      </c>
      <c r="BB169" s="289" t="s">
        <v>580</v>
      </c>
      <c r="BC169" s="289">
        <v>33.0</v>
      </c>
      <c r="BD169" s="289" t="s">
        <v>589</v>
      </c>
      <c r="BE169" s="289">
        <v>42.0</v>
      </c>
      <c r="BF169" s="289" t="s">
        <v>590</v>
      </c>
    </row>
    <row r="170" ht="13.5" customHeight="1">
      <c r="A170" s="14"/>
      <c r="B170" s="14"/>
      <c r="C170" s="284" t="s">
        <v>179</v>
      </c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>
        <v>87.0</v>
      </c>
      <c r="P170" s="295"/>
      <c r="Q170" s="295"/>
      <c r="R170" s="295"/>
      <c r="S170" s="295"/>
      <c r="T170" s="295"/>
      <c r="U170" s="295"/>
      <c r="V170" s="295"/>
      <c r="W170" s="295"/>
      <c r="X170" s="295"/>
      <c r="Y170" s="295"/>
      <c r="Z170" s="290">
        <v>76.0</v>
      </c>
      <c r="AA170" s="295"/>
      <c r="AB170" s="295"/>
      <c r="AC170" s="295"/>
      <c r="AD170" s="295"/>
      <c r="AE170" s="290"/>
      <c r="AF170" s="295"/>
      <c r="AG170" s="295"/>
      <c r="AH170" s="295"/>
      <c r="AI170" s="295"/>
      <c r="AJ170" s="295"/>
      <c r="AK170" s="290">
        <v>62.0</v>
      </c>
      <c r="AL170" s="295"/>
      <c r="AM170" s="295"/>
      <c r="AN170" s="295"/>
      <c r="AO170" s="295"/>
      <c r="AP170" s="295"/>
      <c r="AQ170" s="295"/>
      <c r="AR170" s="295"/>
      <c r="AS170" s="295"/>
      <c r="AT170" s="295"/>
      <c r="AU170" s="295"/>
      <c r="AV170" s="290">
        <v>91.0</v>
      </c>
      <c r="AW170" s="288">
        <v>1.0</v>
      </c>
      <c r="AX170" s="289" t="s">
        <v>585</v>
      </c>
      <c r="AY170" s="289">
        <v>12.0</v>
      </c>
      <c r="AZ170" s="289" t="s">
        <v>580</v>
      </c>
      <c r="BA170" s="289">
        <v>15.0</v>
      </c>
      <c r="BB170" s="289" t="s">
        <v>591</v>
      </c>
      <c r="BC170" s="289">
        <v>16.0</v>
      </c>
      <c r="BD170" s="289" t="s">
        <v>587</v>
      </c>
      <c r="BE170" s="289">
        <v>47.0</v>
      </c>
      <c r="BF170" s="289" t="s">
        <v>592</v>
      </c>
    </row>
    <row r="171" ht="13.5" customHeight="1">
      <c r="A171" s="14"/>
      <c r="B171" s="14"/>
      <c r="C171" s="284" t="s">
        <v>180</v>
      </c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>
        <v>87.0</v>
      </c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0">
        <v>76.0</v>
      </c>
      <c r="AA171" s="295"/>
      <c r="AB171" s="295"/>
      <c r="AC171" s="293"/>
      <c r="AD171" s="295"/>
      <c r="AE171" s="290"/>
      <c r="AF171" s="295"/>
      <c r="AG171" s="295"/>
      <c r="AH171" s="295"/>
      <c r="AI171" s="295"/>
      <c r="AJ171" s="295"/>
      <c r="AK171" s="290">
        <v>62.0</v>
      </c>
      <c r="AL171" s="295"/>
      <c r="AM171" s="295"/>
      <c r="AN171" s="293"/>
      <c r="AO171" s="295"/>
      <c r="AP171" s="295"/>
      <c r="AQ171" s="295"/>
      <c r="AR171" s="295"/>
      <c r="AS171" s="295"/>
      <c r="AT171" s="295"/>
      <c r="AU171" s="295"/>
      <c r="AV171" s="290">
        <v>91.0</v>
      </c>
      <c r="AW171" s="293"/>
      <c r="AX171" s="293"/>
      <c r="AY171" s="288">
        <v>3.0</v>
      </c>
      <c r="AZ171" s="289" t="s">
        <v>579</v>
      </c>
      <c r="BA171" s="289">
        <v>8.0</v>
      </c>
      <c r="BB171" s="289" t="s">
        <v>593</v>
      </c>
      <c r="BC171" s="289">
        <v>34.0</v>
      </c>
      <c r="BD171" s="289" t="s">
        <v>594</v>
      </c>
      <c r="BE171" s="289">
        <v>46.0</v>
      </c>
      <c r="BF171" s="289" t="s">
        <v>595</v>
      </c>
    </row>
    <row r="172" ht="13.5" customHeight="1">
      <c r="A172" s="14"/>
      <c r="B172" s="14"/>
      <c r="C172" s="284" t="s">
        <v>181</v>
      </c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>
        <v>87.0</v>
      </c>
      <c r="P172" s="295"/>
      <c r="Q172" s="295"/>
      <c r="R172" s="288">
        <v>5.0</v>
      </c>
      <c r="S172" s="289" t="s">
        <v>537</v>
      </c>
      <c r="T172" s="289">
        <v>11.0</v>
      </c>
      <c r="U172" s="289" t="s">
        <v>596</v>
      </c>
      <c r="V172" s="289">
        <v>20.0</v>
      </c>
      <c r="W172" s="289" t="s">
        <v>597</v>
      </c>
      <c r="X172" s="289">
        <v>51.0</v>
      </c>
      <c r="Y172" s="289" t="s">
        <v>598</v>
      </c>
      <c r="Z172" s="290">
        <v>76.0</v>
      </c>
      <c r="AA172" s="295"/>
      <c r="AB172" s="295"/>
      <c r="AC172" s="288">
        <v>3.0</v>
      </c>
      <c r="AD172" s="289" t="s">
        <v>562</v>
      </c>
      <c r="AE172" s="289">
        <v>10.0</v>
      </c>
      <c r="AF172" s="289" t="s">
        <v>599</v>
      </c>
      <c r="AG172" s="289">
        <v>22.0</v>
      </c>
      <c r="AH172" s="289" t="s">
        <v>600</v>
      </c>
      <c r="AI172" s="289">
        <v>41.0</v>
      </c>
      <c r="AJ172" s="289" t="s">
        <v>601</v>
      </c>
      <c r="AK172" s="290">
        <v>62.0</v>
      </c>
      <c r="AL172" s="288">
        <v>1.0</v>
      </c>
      <c r="AM172" s="289" t="s">
        <v>575</v>
      </c>
      <c r="AN172" s="288">
        <v>1.0</v>
      </c>
      <c r="AO172" s="289" t="s">
        <v>575</v>
      </c>
      <c r="AP172" s="289">
        <v>17.0</v>
      </c>
      <c r="AQ172" s="289" t="s">
        <v>550</v>
      </c>
      <c r="AR172" s="289">
        <v>12.0</v>
      </c>
      <c r="AS172" s="289" t="s">
        <v>602</v>
      </c>
      <c r="AT172" s="289">
        <v>31.0</v>
      </c>
      <c r="AU172" s="289" t="s">
        <v>240</v>
      </c>
      <c r="AV172" s="290">
        <v>91.0</v>
      </c>
      <c r="AW172" s="293"/>
      <c r="AX172" s="293"/>
      <c r="AY172" s="288">
        <v>8.0</v>
      </c>
      <c r="AZ172" s="289" t="s">
        <v>593</v>
      </c>
      <c r="BA172" s="289">
        <v>14.0</v>
      </c>
      <c r="BB172" s="289" t="s">
        <v>603</v>
      </c>
      <c r="BC172" s="289">
        <v>17.0</v>
      </c>
      <c r="BD172" s="289" t="s">
        <v>555</v>
      </c>
      <c r="BE172" s="289">
        <v>52.0</v>
      </c>
      <c r="BF172" s="289" t="s">
        <v>604</v>
      </c>
    </row>
    <row r="173" ht="13.5" customHeight="1">
      <c r="A173" s="14"/>
      <c r="B173" s="14"/>
      <c r="C173" s="284" t="s">
        <v>182</v>
      </c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>
        <v>87.0</v>
      </c>
      <c r="P173" s="295"/>
      <c r="Q173" s="295"/>
      <c r="R173" s="288">
        <v>3.0</v>
      </c>
      <c r="S173" s="289" t="s">
        <v>557</v>
      </c>
      <c r="T173" s="289">
        <v>3.0</v>
      </c>
      <c r="U173" s="289" t="s">
        <v>557</v>
      </c>
      <c r="V173" s="289">
        <v>13.0</v>
      </c>
      <c r="W173" s="289" t="s">
        <v>605</v>
      </c>
      <c r="X173" s="289">
        <v>68.0</v>
      </c>
      <c r="Y173" s="289" t="s">
        <v>606</v>
      </c>
      <c r="Z173" s="290">
        <v>76.0</v>
      </c>
      <c r="AA173" s="290">
        <v>10.0</v>
      </c>
      <c r="AB173" s="290" t="s">
        <v>599</v>
      </c>
      <c r="AC173" s="288">
        <v>15.0</v>
      </c>
      <c r="AD173" s="289" t="s">
        <v>544</v>
      </c>
      <c r="AE173" s="289">
        <v>28.0</v>
      </c>
      <c r="AF173" s="289" t="s">
        <v>607</v>
      </c>
      <c r="AG173" s="289">
        <v>10.0</v>
      </c>
      <c r="AH173" s="289" t="s">
        <v>599</v>
      </c>
      <c r="AI173" s="289">
        <v>13.0</v>
      </c>
      <c r="AJ173" s="289" t="s">
        <v>608</v>
      </c>
      <c r="AK173" s="290">
        <v>62.0</v>
      </c>
      <c r="AL173" s="290">
        <v>3.0</v>
      </c>
      <c r="AM173" s="290" t="s">
        <v>576</v>
      </c>
      <c r="AN173" s="288">
        <v>10.0</v>
      </c>
      <c r="AO173" s="289" t="s">
        <v>548</v>
      </c>
      <c r="AP173" s="289">
        <v>13.0</v>
      </c>
      <c r="AQ173" s="289" t="s">
        <v>609</v>
      </c>
      <c r="AR173" s="289">
        <v>16.0</v>
      </c>
      <c r="AS173" s="289" t="s">
        <v>610</v>
      </c>
      <c r="AT173" s="289">
        <v>20.0</v>
      </c>
      <c r="AU173" s="289" t="s">
        <v>549</v>
      </c>
      <c r="AV173" s="290">
        <v>91.0</v>
      </c>
      <c r="AW173" s="293"/>
      <c r="AX173" s="293"/>
      <c r="AY173" s="293"/>
      <c r="AZ173" s="293"/>
      <c r="BA173" s="293"/>
      <c r="BB173" s="293"/>
      <c r="BC173" s="293"/>
      <c r="BD173" s="293"/>
      <c r="BE173" s="293"/>
      <c r="BF173" s="293"/>
    </row>
    <row r="174" ht="13.5" customHeight="1">
      <c r="A174" s="15"/>
      <c r="B174" s="15"/>
      <c r="C174" s="284" t="s">
        <v>183</v>
      </c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>
        <v>87.0</v>
      </c>
      <c r="P174" s="288">
        <v>9.0</v>
      </c>
      <c r="Q174" s="289" t="s">
        <v>611</v>
      </c>
      <c r="R174" s="289">
        <v>15.0</v>
      </c>
      <c r="S174" s="289" t="s">
        <v>539</v>
      </c>
      <c r="T174" s="289">
        <v>13.0</v>
      </c>
      <c r="U174" s="289" t="s">
        <v>605</v>
      </c>
      <c r="V174" s="289">
        <v>17.0</v>
      </c>
      <c r="W174" s="289" t="s">
        <v>612</v>
      </c>
      <c r="X174" s="289">
        <v>33.0</v>
      </c>
      <c r="Y174" s="289" t="s">
        <v>613</v>
      </c>
      <c r="Z174" s="290">
        <v>76.0</v>
      </c>
      <c r="AA174" s="288">
        <v>8.0</v>
      </c>
      <c r="AB174" s="289" t="s">
        <v>542</v>
      </c>
      <c r="AC174" s="289">
        <v>8.0</v>
      </c>
      <c r="AD174" s="289" t="s">
        <v>542</v>
      </c>
      <c r="AE174" s="289">
        <v>13.0</v>
      </c>
      <c r="AF174" s="289" t="s">
        <v>608</v>
      </c>
      <c r="AG174" s="289">
        <v>17.0</v>
      </c>
      <c r="AH174" s="289" t="s">
        <v>614</v>
      </c>
      <c r="AI174" s="289">
        <v>30.0</v>
      </c>
      <c r="AJ174" s="289" t="s">
        <v>615</v>
      </c>
      <c r="AK174" s="290">
        <v>62.0</v>
      </c>
      <c r="AL174" s="290">
        <v>5.0</v>
      </c>
      <c r="AM174" s="296">
        <v>45451.0</v>
      </c>
      <c r="AN174" s="288">
        <v>10.0</v>
      </c>
      <c r="AO174" s="289" t="s">
        <v>548</v>
      </c>
      <c r="AP174" s="289">
        <v>10.0</v>
      </c>
      <c r="AQ174" s="289" t="s">
        <v>548</v>
      </c>
      <c r="AR174" s="289">
        <v>11.0</v>
      </c>
      <c r="AS174" s="289" t="s">
        <v>616</v>
      </c>
      <c r="AT174" s="289">
        <v>26.0</v>
      </c>
      <c r="AU174" s="289" t="s">
        <v>577</v>
      </c>
      <c r="AV174" s="290">
        <v>91.0</v>
      </c>
      <c r="AW174" s="295"/>
      <c r="AX174" s="295"/>
      <c r="AY174" s="293"/>
      <c r="AZ174" s="293"/>
      <c r="BA174" s="293"/>
      <c r="BB174" s="293"/>
      <c r="BC174" s="293"/>
      <c r="BD174" s="293"/>
      <c r="BE174" s="293"/>
      <c r="BF174" s="293"/>
    </row>
    <row r="175" ht="13.5" customHeight="1">
      <c r="A175" s="217">
        <v>16.0</v>
      </c>
      <c r="B175" s="297" t="s">
        <v>36</v>
      </c>
      <c r="C175" s="298" t="s">
        <v>173</v>
      </c>
      <c r="D175" s="299"/>
      <c r="E175" s="299"/>
      <c r="F175" s="299"/>
      <c r="G175" s="299"/>
      <c r="H175" s="299"/>
      <c r="I175" s="299"/>
      <c r="J175" s="299"/>
      <c r="K175" s="299"/>
      <c r="L175" s="299"/>
      <c r="M175" s="299"/>
      <c r="N175" s="299"/>
      <c r="O175" s="299"/>
      <c r="P175" s="300"/>
      <c r="Q175" s="301"/>
      <c r="R175" s="301"/>
      <c r="S175" s="301"/>
      <c r="T175" s="301"/>
      <c r="U175" s="301"/>
      <c r="V175" s="301"/>
      <c r="W175" s="301"/>
      <c r="X175" s="301"/>
      <c r="Y175" s="301"/>
      <c r="Z175" s="301"/>
      <c r="AA175" s="300"/>
      <c r="AB175" s="301"/>
      <c r="AC175" s="301"/>
      <c r="AD175" s="301"/>
      <c r="AE175" s="301"/>
      <c r="AF175" s="301"/>
      <c r="AG175" s="301"/>
      <c r="AH175" s="301"/>
      <c r="AI175" s="301"/>
      <c r="AJ175" s="301"/>
      <c r="AK175" s="301"/>
      <c r="AL175" s="301"/>
      <c r="AM175" s="301"/>
      <c r="AN175" s="300"/>
      <c r="AO175" s="301"/>
      <c r="AP175" s="301"/>
      <c r="AQ175" s="301"/>
      <c r="AR175" s="301"/>
      <c r="AS175" s="301"/>
      <c r="AT175" s="301"/>
      <c r="AU175" s="301"/>
      <c r="AV175" s="302"/>
      <c r="AW175" s="302"/>
      <c r="AX175" s="302"/>
      <c r="AY175" s="302"/>
      <c r="AZ175" s="302"/>
      <c r="BA175" s="302"/>
      <c r="BB175" s="302"/>
      <c r="BC175" s="302"/>
      <c r="BD175" s="302"/>
      <c r="BE175" s="302"/>
      <c r="BF175" s="302"/>
    </row>
    <row r="176" ht="13.5" customHeight="1">
      <c r="A176" s="14"/>
      <c r="B176" s="14"/>
      <c r="C176" s="298" t="s">
        <v>174</v>
      </c>
      <c r="D176" s="299"/>
      <c r="E176" s="299"/>
      <c r="F176" s="299"/>
      <c r="G176" s="299"/>
      <c r="H176" s="299"/>
      <c r="I176" s="299"/>
      <c r="J176" s="299"/>
      <c r="K176" s="299"/>
      <c r="L176" s="299"/>
      <c r="M176" s="299"/>
      <c r="N176" s="299"/>
      <c r="O176" s="299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1"/>
      <c r="AA176" s="300"/>
      <c r="AB176" s="300"/>
      <c r="AC176" s="300"/>
      <c r="AD176" s="300"/>
      <c r="AE176" s="300"/>
      <c r="AF176" s="300"/>
      <c r="AG176" s="300"/>
      <c r="AH176" s="300"/>
      <c r="AI176" s="300"/>
      <c r="AJ176" s="300"/>
      <c r="AK176" s="301"/>
      <c r="AL176" s="301"/>
      <c r="AM176" s="301"/>
      <c r="AN176" s="300"/>
      <c r="AO176" s="300"/>
      <c r="AP176" s="300"/>
      <c r="AQ176" s="300"/>
      <c r="AR176" s="300"/>
      <c r="AS176" s="300"/>
      <c r="AT176" s="300"/>
      <c r="AU176" s="300"/>
      <c r="AV176" s="302"/>
      <c r="AW176" s="302"/>
      <c r="AX176" s="302"/>
      <c r="AY176" s="302"/>
      <c r="AZ176" s="302"/>
      <c r="BA176" s="302"/>
      <c r="BB176" s="302"/>
      <c r="BC176" s="302"/>
      <c r="BD176" s="302"/>
      <c r="BE176" s="302"/>
      <c r="BF176" s="302"/>
    </row>
    <row r="177" ht="13.5" customHeight="1">
      <c r="A177" s="14"/>
      <c r="B177" s="14"/>
      <c r="C177" s="298" t="s">
        <v>175</v>
      </c>
      <c r="D177" s="299"/>
      <c r="E177" s="299"/>
      <c r="F177" s="299"/>
      <c r="G177" s="299"/>
      <c r="H177" s="299"/>
      <c r="I177" s="299"/>
      <c r="J177" s="299"/>
      <c r="K177" s="299"/>
      <c r="L177" s="299"/>
      <c r="M177" s="299"/>
      <c r="N177" s="299"/>
      <c r="O177" s="299"/>
      <c r="P177" s="301"/>
      <c r="Q177" s="301"/>
      <c r="R177" s="301"/>
      <c r="S177" s="301"/>
      <c r="T177" s="301"/>
      <c r="U177" s="301"/>
      <c r="V177" s="301"/>
      <c r="W177" s="301"/>
      <c r="X177" s="301"/>
      <c r="Y177" s="301"/>
      <c r="Z177" s="301"/>
      <c r="AA177" s="301"/>
      <c r="AB177" s="301"/>
      <c r="AC177" s="301"/>
      <c r="AD177" s="301"/>
      <c r="AE177" s="301"/>
      <c r="AF177" s="301"/>
      <c r="AG177" s="301"/>
      <c r="AH177" s="301"/>
      <c r="AI177" s="301"/>
      <c r="AJ177" s="301"/>
      <c r="AK177" s="301"/>
      <c r="AL177" s="301"/>
      <c r="AM177" s="301"/>
      <c r="AN177" s="301"/>
      <c r="AO177" s="301"/>
      <c r="AP177" s="301"/>
      <c r="AQ177" s="301"/>
      <c r="AR177" s="301"/>
      <c r="AS177" s="301"/>
      <c r="AT177" s="301"/>
      <c r="AU177" s="301"/>
      <c r="AV177" s="302"/>
      <c r="AW177" s="302"/>
      <c r="AX177" s="302"/>
      <c r="AY177" s="302"/>
      <c r="AZ177" s="302"/>
      <c r="BA177" s="302"/>
      <c r="BB177" s="302"/>
      <c r="BC177" s="302"/>
      <c r="BD177" s="302"/>
      <c r="BE177" s="302"/>
      <c r="BF177" s="302"/>
    </row>
    <row r="178" ht="13.5" customHeight="1">
      <c r="A178" s="14"/>
      <c r="B178" s="14"/>
      <c r="C178" s="298" t="s">
        <v>176</v>
      </c>
      <c r="D178" s="299"/>
      <c r="E178" s="299"/>
      <c r="F178" s="299"/>
      <c r="G178" s="299"/>
      <c r="H178" s="299"/>
      <c r="I178" s="299"/>
      <c r="J178" s="299"/>
      <c r="K178" s="299"/>
      <c r="L178" s="299"/>
      <c r="M178" s="299"/>
      <c r="N178" s="299"/>
      <c r="O178" s="299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  <c r="AA178" s="303"/>
      <c r="AB178" s="303"/>
      <c r="AC178" s="303"/>
      <c r="AD178" s="303"/>
      <c r="AE178" s="303"/>
      <c r="AF178" s="303"/>
      <c r="AG178" s="303"/>
      <c r="AH178" s="303"/>
      <c r="AI178" s="303"/>
      <c r="AJ178" s="303"/>
      <c r="AK178" s="303"/>
      <c r="AL178" s="303"/>
      <c r="AM178" s="303"/>
      <c r="AN178" s="303"/>
      <c r="AO178" s="303"/>
      <c r="AP178" s="303"/>
      <c r="AQ178" s="303"/>
      <c r="AR178" s="303"/>
      <c r="AS178" s="303"/>
      <c r="AT178" s="303"/>
      <c r="AU178" s="303"/>
      <c r="AV178" s="302"/>
      <c r="AW178" s="302"/>
      <c r="AX178" s="302"/>
      <c r="AY178" s="302"/>
      <c r="AZ178" s="302"/>
      <c r="BA178" s="302"/>
      <c r="BB178" s="302"/>
      <c r="BC178" s="302"/>
      <c r="BD178" s="302"/>
      <c r="BE178" s="302"/>
      <c r="BF178" s="302"/>
    </row>
    <row r="179" ht="13.5" customHeight="1">
      <c r="A179" s="14"/>
      <c r="B179" s="14"/>
      <c r="C179" s="298" t="s">
        <v>177</v>
      </c>
      <c r="D179" s="299"/>
      <c r="E179" s="299"/>
      <c r="F179" s="299"/>
      <c r="G179" s="299"/>
      <c r="H179" s="299"/>
      <c r="I179" s="299"/>
      <c r="J179" s="299"/>
      <c r="K179" s="299"/>
      <c r="L179" s="299"/>
      <c r="M179" s="299"/>
      <c r="N179" s="299"/>
      <c r="O179" s="299"/>
      <c r="P179" s="302"/>
      <c r="Q179" s="302"/>
      <c r="R179" s="302"/>
      <c r="S179" s="302"/>
      <c r="T179" s="302"/>
      <c r="U179" s="302"/>
      <c r="V179" s="302"/>
      <c r="W179" s="302"/>
      <c r="X179" s="302"/>
      <c r="Y179" s="302"/>
      <c r="Z179" s="302"/>
      <c r="AA179" s="302"/>
      <c r="AB179" s="302"/>
      <c r="AC179" s="302"/>
      <c r="AD179" s="302"/>
      <c r="AE179" s="302"/>
      <c r="AF179" s="302"/>
      <c r="AG179" s="302"/>
      <c r="AH179" s="302"/>
      <c r="AI179" s="302"/>
      <c r="AJ179" s="302"/>
      <c r="AK179" s="302"/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2"/>
      <c r="BB179" s="302"/>
      <c r="BC179" s="302"/>
      <c r="BD179" s="302"/>
      <c r="BE179" s="302"/>
      <c r="BF179" s="302"/>
    </row>
    <row r="180" ht="13.5" customHeight="1">
      <c r="A180" s="14"/>
      <c r="B180" s="14"/>
      <c r="C180" s="298" t="s">
        <v>178</v>
      </c>
      <c r="D180" s="299"/>
      <c r="E180" s="299"/>
      <c r="F180" s="299"/>
      <c r="G180" s="299"/>
      <c r="H180" s="299"/>
      <c r="I180" s="299"/>
      <c r="J180" s="299"/>
      <c r="K180" s="299"/>
      <c r="L180" s="299"/>
      <c r="M180" s="299"/>
      <c r="N180" s="299"/>
      <c r="O180" s="299"/>
      <c r="P180" s="302"/>
      <c r="Q180" s="302"/>
      <c r="R180" s="302"/>
      <c r="S180" s="302"/>
      <c r="T180" s="302"/>
      <c r="U180" s="302"/>
      <c r="V180" s="302"/>
      <c r="W180" s="302"/>
      <c r="X180" s="302"/>
      <c r="Y180" s="302"/>
      <c r="Z180" s="302"/>
      <c r="AA180" s="302"/>
      <c r="AB180" s="302"/>
      <c r="AC180" s="302"/>
      <c r="AD180" s="302"/>
      <c r="AE180" s="302"/>
      <c r="AF180" s="302"/>
      <c r="AG180" s="302"/>
      <c r="AH180" s="302"/>
      <c r="AI180" s="302"/>
      <c r="AJ180" s="302"/>
      <c r="AK180" s="302"/>
      <c r="AL180" s="302"/>
      <c r="AM180" s="302"/>
      <c r="AN180" s="302"/>
      <c r="AO180" s="302"/>
      <c r="AP180" s="302"/>
      <c r="AQ180" s="302"/>
      <c r="AR180" s="302"/>
      <c r="AS180" s="302"/>
      <c r="AT180" s="302"/>
      <c r="AU180" s="302"/>
      <c r="AV180" s="302"/>
      <c r="AW180" s="302"/>
      <c r="AX180" s="302"/>
      <c r="AY180" s="302"/>
      <c r="AZ180" s="302"/>
      <c r="BA180" s="302"/>
      <c r="BB180" s="302"/>
      <c r="BC180" s="302"/>
      <c r="BD180" s="302"/>
      <c r="BE180" s="302"/>
      <c r="BF180" s="302"/>
    </row>
    <row r="181" ht="13.5" customHeight="1">
      <c r="A181" s="14"/>
      <c r="B181" s="14"/>
      <c r="C181" s="298" t="s">
        <v>179</v>
      </c>
      <c r="D181" s="299"/>
      <c r="E181" s="299"/>
      <c r="F181" s="299"/>
      <c r="G181" s="299"/>
      <c r="H181" s="299"/>
      <c r="I181" s="299"/>
      <c r="J181" s="299"/>
      <c r="K181" s="299"/>
      <c r="L181" s="299"/>
      <c r="M181" s="299"/>
      <c r="N181" s="299"/>
      <c r="O181" s="299"/>
      <c r="P181" s="302"/>
      <c r="Q181" s="302"/>
      <c r="R181" s="302"/>
      <c r="S181" s="302"/>
      <c r="T181" s="302"/>
      <c r="U181" s="302"/>
      <c r="V181" s="302"/>
      <c r="W181" s="302"/>
      <c r="X181" s="302"/>
      <c r="Y181" s="302"/>
      <c r="Z181" s="302"/>
      <c r="AA181" s="302"/>
      <c r="AB181" s="302"/>
      <c r="AC181" s="302"/>
      <c r="AD181" s="302"/>
      <c r="AE181" s="302"/>
      <c r="AF181" s="302"/>
      <c r="AG181" s="302"/>
      <c r="AH181" s="302"/>
      <c r="AI181" s="302"/>
      <c r="AJ181" s="302"/>
      <c r="AK181" s="302"/>
      <c r="AL181" s="302"/>
      <c r="AM181" s="302"/>
      <c r="AN181" s="302"/>
      <c r="AO181" s="302"/>
      <c r="AP181" s="302"/>
      <c r="AQ181" s="302"/>
      <c r="AR181" s="302"/>
      <c r="AS181" s="302"/>
      <c r="AT181" s="302"/>
      <c r="AU181" s="302"/>
      <c r="AV181" s="302"/>
      <c r="AW181" s="302"/>
      <c r="AX181" s="302"/>
      <c r="AY181" s="302"/>
      <c r="AZ181" s="302"/>
      <c r="BA181" s="302"/>
      <c r="BB181" s="302"/>
      <c r="BC181" s="302"/>
      <c r="BD181" s="302"/>
      <c r="BE181" s="302"/>
      <c r="BF181" s="302"/>
    </row>
    <row r="182" ht="13.5" customHeight="1">
      <c r="A182" s="14"/>
      <c r="B182" s="14"/>
      <c r="C182" s="298" t="s">
        <v>180</v>
      </c>
      <c r="D182" s="299"/>
      <c r="E182" s="299"/>
      <c r="F182" s="299"/>
      <c r="G182" s="299"/>
      <c r="H182" s="299"/>
      <c r="I182" s="299"/>
      <c r="J182" s="299"/>
      <c r="K182" s="299"/>
      <c r="L182" s="299"/>
      <c r="M182" s="299"/>
      <c r="N182" s="299"/>
      <c r="O182" s="299"/>
      <c r="P182" s="302"/>
      <c r="Q182" s="302"/>
      <c r="R182" s="302"/>
      <c r="S182" s="302"/>
      <c r="T182" s="302"/>
      <c r="U182" s="302"/>
      <c r="V182" s="302"/>
      <c r="W182" s="302"/>
      <c r="X182" s="302"/>
      <c r="Y182" s="302"/>
      <c r="Z182" s="302"/>
      <c r="AA182" s="302"/>
      <c r="AB182" s="302"/>
      <c r="AC182" s="302"/>
      <c r="AD182" s="302"/>
      <c r="AE182" s="302"/>
      <c r="AF182" s="302"/>
      <c r="AG182" s="302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2"/>
      <c r="AX182" s="302"/>
      <c r="AY182" s="302"/>
      <c r="AZ182" s="302"/>
      <c r="BA182" s="302"/>
      <c r="BB182" s="302"/>
      <c r="BC182" s="302"/>
      <c r="BD182" s="302"/>
      <c r="BE182" s="302"/>
      <c r="BF182" s="302"/>
    </row>
    <row r="183" ht="13.5" customHeight="1">
      <c r="A183" s="14"/>
      <c r="B183" s="14"/>
      <c r="C183" s="298" t="s">
        <v>181</v>
      </c>
      <c r="D183" s="299"/>
      <c r="E183" s="299"/>
      <c r="F183" s="299"/>
      <c r="G183" s="299"/>
      <c r="H183" s="299"/>
      <c r="I183" s="299"/>
      <c r="J183" s="299"/>
      <c r="K183" s="299"/>
      <c r="L183" s="299"/>
      <c r="M183" s="299"/>
      <c r="N183" s="299"/>
      <c r="O183" s="299"/>
      <c r="P183" s="302"/>
      <c r="Q183" s="302"/>
      <c r="R183" s="302"/>
      <c r="S183" s="302"/>
      <c r="T183" s="302"/>
      <c r="U183" s="302"/>
      <c r="V183" s="302"/>
      <c r="W183" s="302"/>
      <c r="X183" s="302"/>
      <c r="Y183" s="302"/>
      <c r="Z183" s="302"/>
      <c r="AA183" s="302"/>
      <c r="AB183" s="302"/>
      <c r="AC183" s="302"/>
      <c r="AD183" s="302"/>
      <c r="AE183" s="302"/>
      <c r="AF183" s="302"/>
      <c r="AG183" s="302"/>
      <c r="AH183" s="302"/>
      <c r="AI183" s="302"/>
      <c r="AJ183" s="302"/>
      <c r="AK183" s="302"/>
      <c r="AL183" s="302"/>
      <c r="AM183" s="302"/>
      <c r="AN183" s="302"/>
      <c r="AO183" s="302"/>
      <c r="AP183" s="302"/>
      <c r="AQ183" s="302"/>
      <c r="AR183" s="302"/>
      <c r="AS183" s="302"/>
      <c r="AT183" s="302"/>
      <c r="AU183" s="302"/>
      <c r="AV183" s="302"/>
      <c r="AW183" s="302"/>
      <c r="AX183" s="302"/>
      <c r="AY183" s="302"/>
      <c r="AZ183" s="302"/>
      <c r="BA183" s="302"/>
      <c r="BB183" s="302"/>
      <c r="BC183" s="302"/>
      <c r="BD183" s="302"/>
      <c r="BE183" s="302"/>
      <c r="BF183" s="302"/>
    </row>
    <row r="184" ht="13.5" customHeight="1">
      <c r="A184" s="14"/>
      <c r="B184" s="14"/>
      <c r="C184" s="298" t="s">
        <v>182</v>
      </c>
      <c r="D184" s="299"/>
      <c r="E184" s="299"/>
      <c r="F184" s="299"/>
      <c r="G184" s="299"/>
      <c r="H184" s="299"/>
      <c r="I184" s="299"/>
      <c r="J184" s="299"/>
      <c r="K184" s="299"/>
      <c r="L184" s="299"/>
      <c r="M184" s="299"/>
      <c r="N184" s="299"/>
      <c r="O184" s="299"/>
      <c r="P184" s="302"/>
      <c r="Q184" s="302"/>
      <c r="R184" s="302"/>
      <c r="S184" s="302"/>
      <c r="T184" s="302"/>
      <c r="U184" s="302"/>
      <c r="V184" s="302"/>
      <c r="W184" s="302"/>
      <c r="X184" s="302"/>
      <c r="Y184" s="302"/>
      <c r="Z184" s="302"/>
      <c r="AA184" s="302"/>
      <c r="AB184" s="302"/>
      <c r="AC184" s="302"/>
      <c r="AD184" s="302"/>
      <c r="AE184" s="302"/>
      <c r="AF184" s="302"/>
      <c r="AG184" s="302"/>
      <c r="AH184" s="302"/>
      <c r="AI184" s="302"/>
      <c r="AJ184" s="302"/>
      <c r="AK184" s="302"/>
      <c r="AL184" s="302"/>
      <c r="AM184" s="302"/>
      <c r="AN184" s="302"/>
      <c r="AO184" s="302"/>
      <c r="AP184" s="302"/>
      <c r="AQ184" s="302"/>
      <c r="AR184" s="302"/>
      <c r="AS184" s="302"/>
      <c r="AT184" s="302"/>
      <c r="AU184" s="302"/>
      <c r="AV184" s="302"/>
      <c r="AW184" s="302"/>
      <c r="AX184" s="302"/>
      <c r="AY184" s="302"/>
      <c r="AZ184" s="302"/>
      <c r="BA184" s="302"/>
      <c r="BB184" s="302"/>
      <c r="BC184" s="302"/>
      <c r="BD184" s="302"/>
      <c r="BE184" s="302"/>
      <c r="BF184" s="302"/>
    </row>
    <row r="185" ht="13.5" customHeight="1">
      <c r="A185" s="15"/>
      <c r="B185" s="15"/>
      <c r="C185" s="298" t="s">
        <v>183</v>
      </c>
      <c r="D185" s="299"/>
      <c r="E185" s="299"/>
      <c r="F185" s="299"/>
      <c r="G185" s="299"/>
      <c r="H185" s="299"/>
      <c r="I185" s="299"/>
      <c r="J185" s="299"/>
      <c r="K185" s="299"/>
      <c r="L185" s="299"/>
      <c r="M185" s="299"/>
      <c r="N185" s="299"/>
      <c r="O185" s="299"/>
      <c r="P185" s="302"/>
      <c r="Q185" s="302"/>
      <c r="R185" s="302"/>
      <c r="S185" s="302"/>
      <c r="T185" s="302"/>
      <c r="U185" s="302"/>
      <c r="V185" s="302"/>
      <c r="W185" s="302"/>
      <c r="X185" s="302"/>
      <c r="Y185" s="302"/>
      <c r="Z185" s="302"/>
      <c r="AA185" s="302"/>
      <c r="AB185" s="302"/>
      <c r="AC185" s="302"/>
      <c r="AD185" s="302"/>
      <c r="AE185" s="302"/>
      <c r="AF185" s="302"/>
      <c r="AG185" s="302"/>
      <c r="AH185" s="302"/>
      <c r="AI185" s="302"/>
      <c r="AJ185" s="302"/>
      <c r="AK185" s="302"/>
      <c r="AL185" s="302"/>
      <c r="AM185" s="302"/>
      <c r="AN185" s="302"/>
      <c r="AO185" s="302"/>
      <c r="AP185" s="302"/>
      <c r="AQ185" s="302"/>
      <c r="AR185" s="302"/>
      <c r="AS185" s="302"/>
      <c r="AT185" s="302"/>
      <c r="AU185" s="302"/>
      <c r="AV185" s="302"/>
      <c r="AW185" s="302"/>
      <c r="AX185" s="302"/>
      <c r="AY185" s="302"/>
      <c r="AZ185" s="302"/>
      <c r="BA185" s="302"/>
      <c r="BB185" s="302"/>
      <c r="BC185" s="302"/>
      <c r="BD185" s="302"/>
      <c r="BE185" s="302"/>
      <c r="BF185" s="302"/>
    </row>
    <row r="186" ht="12.75" customHeight="1">
      <c r="A186" s="211">
        <v>17.0</v>
      </c>
      <c r="B186" s="304" t="s">
        <v>37</v>
      </c>
      <c r="C186" s="305" t="s">
        <v>173</v>
      </c>
      <c r="D186" s="306"/>
      <c r="E186" s="306"/>
      <c r="F186" s="306"/>
      <c r="G186" s="306"/>
      <c r="H186" s="306"/>
      <c r="I186" s="306"/>
      <c r="J186" s="306"/>
      <c r="K186" s="306"/>
      <c r="L186" s="306"/>
      <c r="M186" s="306"/>
      <c r="N186" s="306"/>
      <c r="O186" s="306">
        <v>117.0</v>
      </c>
      <c r="P186" s="307">
        <v>14.0</v>
      </c>
      <c r="Q186" s="307" t="s">
        <v>617</v>
      </c>
      <c r="R186" s="307">
        <v>21.0</v>
      </c>
      <c r="S186" s="307" t="s">
        <v>618</v>
      </c>
      <c r="T186" s="307">
        <v>26.0</v>
      </c>
      <c r="U186" s="307" t="s">
        <v>192</v>
      </c>
      <c r="V186" s="307">
        <v>28.0</v>
      </c>
      <c r="W186" s="307" t="s">
        <v>619</v>
      </c>
      <c r="X186" s="307">
        <v>28.0</v>
      </c>
      <c r="Y186" s="307" t="s">
        <v>619</v>
      </c>
      <c r="Z186" s="307">
        <v>103.0</v>
      </c>
      <c r="AA186" s="307">
        <v>12.0</v>
      </c>
      <c r="AB186" s="307" t="s">
        <v>620</v>
      </c>
      <c r="AC186" s="307">
        <v>21.0</v>
      </c>
      <c r="AD186" s="307" t="s">
        <v>621</v>
      </c>
      <c r="AE186" s="307">
        <v>18.0</v>
      </c>
      <c r="AF186" s="307" t="s">
        <v>622</v>
      </c>
      <c r="AG186" s="307">
        <v>18.0</v>
      </c>
      <c r="AH186" s="307" t="s">
        <v>622</v>
      </c>
      <c r="AI186" s="307">
        <v>34.0</v>
      </c>
      <c r="AJ186" s="307" t="s">
        <v>623</v>
      </c>
      <c r="AK186" s="307">
        <v>63.0</v>
      </c>
      <c r="AL186" s="307">
        <v>5.0</v>
      </c>
      <c r="AM186" s="307" t="s">
        <v>624</v>
      </c>
      <c r="AN186" s="307">
        <v>13.0</v>
      </c>
      <c r="AO186" s="307" t="s">
        <v>625</v>
      </c>
      <c r="AP186" s="307">
        <v>10.0</v>
      </c>
      <c r="AQ186" s="307" t="s">
        <v>626</v>
      </c>
      <c r="AR186" s="307">
        <v>19.0</v>
      </c>
      <c r="AS186" s="307" t="s">
        <v>627</v>
      </c>
      <c r="AT186" s="307">
        <v>16.0</v>
      </c>
      <c r="AU186" s="307" t="s">
        <v>628</v>
      </c>
      <c r="AV186" s="307">
        <v>100.0</v>
      </c>
      <c r="AW186" s="307">
        <v>3.0</v>
      </c>
      <c r="AX186" s="307" t="s">
        <v>629</v>
      </c>
      <c r="AY186" s="307">
        <v>4.0</v>
      </c>
      <c r="AZ186" s="307" t="s">
        <v>630</v>
      </c>
      <c r="BA186" s="307">
        <v>17.0</v>
      </c>
      <c r="BB186" s="307" t="s">
        <v>631</v>
      </c>
      <c r="BC186" s="307">
        <v>36.0</v>
      </c>
      <c r="BD186" s="307" t="s">
        <v>632</v>
      </c>
      <c r="BE186" s="307">
        <v>40.0</v>
      </c>
      <c r="BF186" s="307" t="s">
        <v>633</v>
      </c>
    </row>
    <row r="187" ht="12.75" customHeight="1">
      <c r="A187" s="14"/>
      <c r="B187" s="14"/>
      <c r="C187" s="305" t="s">
        <v>174</v>
      </c>
      <c r="D187" s="306"/>
      <c r="E187" s="306"/>
      <c r="F187" s="306"/>
      <c r="G187" s="306"/>
      <c r="H187" s="306"/>
      <c r="I187" s="306"/>
      <c r="J187" s="306"/>
      <c r="K187" s="306"/>
      <c r="L187" s="306"/>
      <c r="M187" s="306"/>
      <c r="N187" s="306"/>
      <c r="O187" s="306">
        <v>117.0</v>
      </c>
      <c r="P187" s="307">
        <v>1.0</v>
      </c>
      <c r="Q187" s="307" t="s">
        <v>634</v>
      </c>
      <c r="R187" s="307">
        <v>7.0</v>
      </c>
      <c r="S187" s="307" t="s">
        <v>635</v>
      </c>
      <c r="T187" s="307">
        <v>46.0</v>
      </c>
      <c r="U187" s="307" t="s">
        <v>636</v>
      </c>
      <c r="V187" s="307">
        <v>32.0</v>
      </c>
      <c r="W187" s="307" t="s">
        <v>637</v>
      </c>
      <c r="X187" s="307">
        <v>31.0</v>
      </c>
      <c r="Y187" s="307" t="s">
        <v>638</v>
      </c>
      <c r="Z187" s="307">
        <v>103.0</v>
      </c>
      <c r="AA187" s="307">
        <v>0.0</v>
      </c>
      <c r="AB187" s="307" t="s">
        <v>208</v>
      </c>
      <c r="AC187" s="307">
        <v>6.0</v>
      </c>
      <c r="AD187" s="307" t="s">
        <v>639</v>
      </c>
      <c r="AE187" s="307">
        <v>28.0</v>
      </c>
      <c r="AF187" s="307" t="s">
        <v>640</v>
      </c>
      <c r="AG187" s="307">
        <v>35.0</v>
      </c>
      <c r="AH187" s="307" t="s">
        <v>641</v>
      </c>
      <c r="AI187" s="307">
        <v>34.0</v>
      </c>
      <c r="AJ187" s="307" t="s">
        <v>623</v>
      </c>
      <c r="AK187" s="307">
        <v>63.0</v>
      </c>
      <c r="AL187" s="307">
        <v>2.0</v>
      </c>
      <c r="AM187" s="307" t="s">
        <v>642</v>
      </c>
      <c r="AN187" s="307">
        <v>6.0</v>
      </c>
      <c r="AO187" s="307" t="s">
        <v>643</v>
      </c>
      <c r="AP187" s="307">
        <v>23.0</v>
      </c>
      <c r="AQ187" s="307" t="s">
        <v>644</v>
      </c>
      <c r="AR187" s="307">
        <v>20.0</v>
      </c>
      <c r="AS187" s="307" t="s">
        <v>645</v>
      </c>
      <c r="AT187" s="307">
        <v>12.0</v>
      </c>
      <c r="AU187" s="307" t="s">
        <v>646</v>
      </c>
      <c r="AV187" s="307">
        <v>100.0</v>
      </c>
      <c r="AW187" s="307">
        <v>0.0</v>
      </c>
      <c r="AX187" s="307" t="s">
        <v>208</v>
      </c>
      <c r="AY187" s="307">
        <v>4.0</v>
      </c>
      <c r="AZ187" s="307" t="s">
        <v>630</v>
      </c>
      <c r="BA187" s="307">
        <v>14.0</v>
      </c>
      <c r="BB187" s="307" t="s">
        <v>647</v>
      </c>
      <c r="BC187" s="307">
        <v>26.0</v>
      </c>
      <c r="BD187" s="307" t="s">
        <v>648</v>
      </c>
      <c r="BE187" s="307">
        <v>56.0</v>
      </c>
      <c r="BF187" s="307" t="s">
        <v>649</v>
      </c>
    </row>
    <row r="188" ht="12.75" customHeight="1">
      <c r="A188" s="14"/>
      <c r="B188" s="14"/>
      <c r="C188" s="305" t="s">
        <v>175</v>
      </c>
      <c r="D188" s="306"/>
      <c r="E188" s="306"/>
      <c r="F188" s="306"/>
      <c r="G188" s="306"/>
      <c r="H188" s="306"/>
      <c r="I188" s="306"/>
      <c r="J188" s="306"/>
      <c r="K188" s="306"/>
      <c r="L188" s="306"/>
      <c r="M188" s="306"/>
      <c r="N188" s="306"/>
      <c r="O188" s="306">
        <v>117.0</v>
      </c>
      <c r="P188" s="307">
        <v>2.0</v>
      </c>
      <c r="Q188" s="307" t="s">
        <v>650</v>
      </c>
      <c r="R188" s="307">
        <v>2.0</v>
      </c>
      <c r="S188" s="307" t="s">
        <v>650</v>
      </c>
      <c r="T188" s="307">
        <v>54.0</v>
      </c>
      <c r="U188" s="307" t="s">
        <v>590</v>
      </c>
      <c r="V188" s="307">
        <v>23.0</v>
      </c>
      <c r="W188" s="307" t="s">
        <v>651</v>
      </c>
      <c r="X188" s="307">
        <v>36.0</v>
      </c>
      <c r="Y188" s="307" t="s">
        <v>652</v>
      </c>
      <c r="Z188" s="307">
        <v>103.0</v>
      </c>
      <c r="AA188" s="307">
        <v>6.0</v>
      </c>
      <c r="AB188" s="307" t="s">
        <v>639</v>
      </c>
      <c r="AC188" s="307">
        <v>11.0</v>
      </c>
      <c r="AD188" s="307" t="s">
        <v>653</v>
      </c>
      <c r="AE188" s="307">
        <v>37.0</v>
      </c>
      <c r="AF188" s="307" t="s">
        <v>654</v>
      </c>
      <c r="AG188" s="307">
        <v>25.0</v>
      </c>
      <c r="AH188" s="307" t="s">
        <v>655</v>
      </c>
      <c r="AI188" s="307">
        <v>24.0</v>
      </c>
      <c r="AJ188" s="307" t="s">
        <v>656</v>
      </c>
      <c r="AK188" s="307">
        <v>63.0</v>
      </c>
      <c r="AL188" s="307">
        <v>3.0</v>
      </c>
      <c r="AM188" s="307" t="s">
        <v>657</v>
      </c>
      <c r="AN188" s="307">
        <v>10.0</v>
      </c>
      <c r="AO188" s="307" t="s">
        <v>626</v>
      </c>
      <c r="AP188" s="307">
        <v>32.0</v>
      </c>
      <c r="AQ188" s="307" t="s">
        <v>658</v>
      </c>
      <c r="AR188" s="307">
        <v>12.0</v>
      </c>
      <c r="AS188" s="307" t="s">
        <v>646</v>
      </c>
      <c r="AT188" s="307">
        <v>6.0</v>
      </c>
      <c r="AU188" s="307" t="s">
        <v>643</v>
      </c>
      <c r="AV188" s="307">
        <v>100.0</v>
      </c>
      <c r="AW188" s="307">
        <v>5.0</v>
      </c>
      <c r="AX188" s="307" t="s">
        <v>659</v>
      </c>
      <c r="AY188" s="307">
        <v>7.0</v>
      </c>
      <c r="AZ188" s="307" t="s">
        <v>660</v>
      </c>
      <c r="BA188" s="307">
        <v>16.0</v>
      </c>
      <c r="BB188" s="307" t="s">
        <v>661</v>
      </c>
      <c r="BC188" s="307">
        <v>35.0</v>
      </c>
      <c r="BD188" s="307" t="s">
        <v>662</v>
      </c>
      <c r="BE188" s="307">
        <v>37.0</v>
      </c>
      <c r="BF188" s="307" t="s">
        <v>663</v>
      </c>
    </row>
    <row r="189" ht="12.75" customHeight="1">
      <c r="A189" s="14"/>
      <c r="B189" s="14"/>
      <c r="C189" s="305" t="s">
        <v>176</v>
      </c>
      <c r="D189" s="306"/>
      <c r="E189" s="306"/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8"/>
      <c r="Q189" s="308"/>
      <c r="R189" s="308"/>
      <c r="S189" s="308"/>
      <c r="T189" s="308"/>
      <c r="U189" s="308"/>
      <c r="V189" s="308"/>
      <c r="W189" s="308"/>
      <c r="X189" s="308"/>
      <c r="Y189" s="308"/>
      <c r="Z189" s="307"/>
      <c r="AA189" s="308"/>
      <c r="AB189" s="308"/>
      <c r="AC189" s="308"/>
      <c r="AD189" s="308"/>
      <c r="AE189" s="308"/>
      <c r="AF189" s="308"/>
      <c r="AG189" s="308"/>
      <c r="AH189" s="308"/>
      <c r="AI189" s="308"/>
      <c r="AJ189" s="308"/>
      <c r="AK189" s="307"/>
      <c r="AL189" s="308"/>
      <c r="AM189" s="308"/>
      <c r="AN189" s="308"/>
      <c r="AO189" s="308"/>
      <c r="AP189" s="308"/>
      <c r="AQ189" s="308"/>
      <c r="AR189" s="308"/>
      <c r="AS189" s="308"/>
      <c r="AT189" s="308"/>
      <c r="AU189" s="308"/>
      <c r="AV189" s="307">
        <v>100.0</v>
      </c>
      <c r="AW189" s="307">
        <v>2.0</v>
      </c>
      <c r="AX189" s="307" t="s">
        <v>664</v>
      </c>
      <c r="AY189" s="307">
        <v>7.0</v>
      </c>
      <c r="AZ189" s="307" t="s">
        <v>660</v>
      </c>
      <c r="BA189" s="307">
        <v>24.0</v>
      </c>
      <c r="BB189" s="307" t="s">
        <v>665</v>
      </c>
      <c r="BC189" s="307">
        <v>21.0</v>
      </c>
      <c r="BD189" s="307" t="s">
        <v>666</v>
      </c>
      <c r="BE189" s="307">
        <v>46.0</v>
      </c>
      <c r="BF189" s="307" t="s">
        <v>667</v>
      </c>
    </row>
    <row r="190" ht="12.75" customHeight="1">
      <c r="A190" s="14"/>
      <c r="B190" s="14"/>
      <c r="C190" s="305" t="s">
        <v>177</v>
      </c>
      <c r="D190" s="306"/>
      <c r="E190" s="306"/>
      <c r="F190" s="306"/>
      <c r="G190" s="306"/>
      <c r="H190" s="306"/>
      <c r="I190" s="306"/>
      <c r="J190" s="306"/>
      <c r="K190" s="306"/>
      <c r="L190" s="306"/>
      <c r="M190" s="306"/>
      <c r="N190" s="306"/>
      <c r="O190" s="306"/>
      <c r="P190" s="308"/>
      <c r="Q190" s="308"/>
      <c r="R190" s="308"/>
      <c r="S190" s="308"/>
      <c r="T190" s="308"/>
      <c r="U190" s="308"/>
      <c r="V190" s="308"/>
      <c r="W190" s="308"/>
      <c r="X190" s="308"/>
      <c r="Y190" s="308"/>
      <c r="Z190" s="307"/>
      <c r="AA190" s="308"/>
      <c r="AB190" s="308"/>
      <c r="AC190" s="308"/>
      <c r="AD190" s="308"/>
      <c r="AE190" s="308"/>
      <c r="AF190" s="308"/>
      <c r="AG190" s="308"/>
      <c r="AH190" s="308"/>
      <c r="AI190" s="308"/>
      <c r="AJ190" s="308"/>
      <c r="AK190" s="307"/>
      <c r="AL190" s="308"/>
      <c r="AM190" s="308"/>
      <c r="AN190" s="308"/>
      <c r="AO190" s="308"/>
      <c r="AP190" s="308"/>
      <c r="AQ190" s="308"/>
      <c r="AR190" s="308"/>
      <c r="AS190" s="308"/>
      <c r="AT190" s="308"/>
      <c r="AU190" s="308"/>
      <c r="AV190" s="307">
        <v>100.0</v>
      </c>
      <c r="AW190" s="307">
        <v>0.0</v>
      </c>
      <c r="AX190" s="307" t="s">
        <v>208</v>
      </c>
      <c r="AY190" s="307">
        <v>10.0</v>
      </c>
      <c r="AZ190" s="307" t="s">
        <v>286</v>
      </c>
      <c r="BA190" s="307">
        <v>10.0</v>
      </c>
      <c r="BB190" s="307" t="s">
        <v>286</v>
      </c>
      <c r="BC190" s="307">
        <v>20.0</v>
      </c>
      <c r="BD190" s="307" t="s">
        <v>197</v>
      </c>
      <c r="BE190" s="307">
        <v>60.0</v>
      </c>
      <c r="BF190" s="307" t="s">
        <v>215</v>
      </c>
    </row>
    <row r="191" ht="12.75" customHeight="1">
      <c r="A191" s="14"/>
      <c r="B191" s="14"/>
      <c r="C191" s="305" t="s">
        <v>178</v>
      </c>
      <c r="D191" s="306"/>
      <c r="E191" s="306"/>
      <c r="F191" s="306"/>
      <c r="G191" s="306"/>
      <c r="H191" s="306"/>
      <c r="I191" s="306"/>
      <c r="J191" s="306"/>
      <c r="K191" s="306"/>
      <c r="L191" s="306"/>
      <c r="M191" s="306"/>
      <c r="N191" s="306"/>
      <c r="O191" s="306"/>
      <c r="P191" s="308"/>
      <c r="Q191" s="308"/>
      <c r="R191" s="308"/>
      <c r="S191" s="308"/>
      <c r="T191" s="308"/>
      <c r="U191" s="308"/>
      <c r="V191" s="308"/>
      <c r="W191" s="308"/>
      <c r="X191" s="308"/>
      <c r="Y191" s="308"/>
      <c r="Z191" s="307"/>
      <c r="AA191" s="308"/>
      <c r="AB191" s="308"/>
      <c r="AC191" s="308"/>
      <c r="AD191" s="308"/>
      <c r="AE191" s="308"/>
      <c r="AF191" s="308"/>
      <c r="AG191" s="308"/>
      <c r="AH191" s="308"/>
      <c r="AI191" s="308"/>
      <c r="AJ191" s="308"/>
      <c r="AK191" s="307"/>
      <c r="AL191" s="308"/>
      <c r="AM191" s="308"/>
      <c r="AN191" s="308"/>
      <c r="AO191" s="308"/>
      <c r="AP191" s="308"/>
      <c r="AQ191" s="308"/>
      <c r="AR191" s="308"/>
      <c r="AS191" s="308"/>
      <c r="AT191" s="308"/>
      <c r="AU191" s="308"/>
      <c r="AV191" s="307">
        <v>100.0</v>
      </c>
      <c r="AW191" s="307">
        <v>1.0</v>
      </c>
      <c r="AX191" s="307" t="s">
        <v>668</v>
      </c>
      <c r="AY191" s="307">
        <v>3.0</v>
      </c>
      <c r="AZ191" s="307" t="s">
        <v>629</v>
      </c>
      <c r="BA191" s="307">
        <v>11.0</v>
      </c>
      <c r="BB191" s="307" t="s">
        <v>669</v>
      </c>
      <c r="BC191" s="307">
        <v>34.0</v>
      </c>
      <c r="BD191" s="307" t="s">
        <v>670</v>
      </c>
      <c r="BE191" s="307">
        <v>51.0</v>
      </c>
      <c r="BF191" s="307" t="s">
        <v>671</v>
      </c>
    </row>
    <row r="192" ht="12.75" customHeight="1">
      <c r="A192" s="14"/>
      <c r="B192" s="14"/>
      <c r="C192" s="305" t="s">
        <v>179</v>
      </c>
      <c r="D192" s="306"/>
      <c r="E192" s="306"/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8"/>
      <c r="Q192" s="308"/>
      <c r="R192" s="308"/>
      <c r="S192" s="308"/>
      <c r="T192" s="308"/>
      <c r="U192" s="308"/>
      <c r="V192" s="308"/>
      <c r="W192" s="308"/>
      <c r="X192" s="308"/>
      <c r="Y192" s="308"/>
      <c r="Z192" s="307"/>
      <c r="AA192" s="308"/>
      <c r="AB192" s="308"/>
      <c r="AC192" s="308"/>
      <c r="AD192" s="308"/>
      <c r="AE192" s="308"/>
      <c r="AF192" s="308"/>
      <c r="AG192" s="308"/>
      <c r="AH192" s="308"/>
      <c r="AI192" s="308"/>
      <c r="AJ192" s="308"/>
      <c r="AK192" s="307"/>
      <c r="AL192" s="308"/>
      <c r="AM192" s="308"/>
      <c r="AN192" s="308"/>
      <c r="AO192" s="308"/>
      <c r="AP192" s="308"/>
      <c r="AQ192" s="308"/>
      <c r="AR192" s="308"/>
      <c r="AS192" s="308"/>
      <c r="AT192" s="308"/>
      <c r="AU192" s="308"/>
      <c r="AV192" s="307">
        <v>100.0</v>
      </c>
      <c r="AW192" s="307">
        <v>0.0</v>
      </c>
      <c r="AX192" s="307" t="s">
        <v>208</v>
      </c>
      <c r="AY192" s="307">
        <v>12.0</v>
      </c>
      <c r="AZ192" s="307" t="s">
        <v>672</v>
      </c>
      <c r="BA192" s="307">
        <v>19.0</v>
      </c>
      <c r="BB192" s="307" t="s">
        <v>673</v>
      </c>
      <c r="BC192" s="307">
        <v>16.0</v>
      </c>
      <c r="BD192" s="307" t="s">
        <v>661</v>
      </c>
      <c r="BE192" s="307">
        <v>53.0</v>
      </c>
      <c r="BF192" s="307" t="s">
        <v>674</v>
      </c>
    </row>
    <row r="193" ht="12.75" customHeight="1">
      <c r="A193" s="14"/>
      <c r="B193" s="14"/>
      <c r="C193" s="305" t="s">
        <v>180</v>
      </c>
      <c r="D193" s="306"/>
      <c r="E193" s="306"/>
      <c r="F193" s="306"/>
      <c r="G193" s="306"/>
      <c r="H193" s="306"/>
      <c r="I193" s="306"/>
      <c r="J193" s="306"/>
      <c r="K193" s="306"/>
      <c r="L193" s="306"/>
      <c r="M193" s="306"/>
      <c r="N193" s="306"/>
      <c r="O193" s="306"/>
      <c r="P193" s="308"/>
      <c r="Q193" s="308"/>
      <c r="R193" s="308"/>
      <c r="S193" s="308"/>
      <c r="T193" s="308"/>
      <c r="U193" s="308"/>
      <c r="V193" s="308"/>
      <c r="W193" s="308"/>
      <c r="X193" s="308"/>
      <c r="Y193" s="308"/>
      <c r="Z193" s="307"/>
      <c r="AA193" s="308"/>
      <c r="AB193" s="308"/>
      <c r="AC193" s="308"/>
      <c r="AD193" s="308"/>
      <c r="AE193" s="308"/>
      <c r="AF193" s="308"/>
      <c r="AG193" s="308"/>
      <c r="AH193" s="308"/>
      <c r="AI193" s="308"/>
      <c r="AJ193" s="308"/>
      <c r="AK193" s="307"/>
      <c r="AL193" s="308"/>
      <c r="AM193" s="308"/>
      <c r="AN193" s="308"/>
      <c r="AO193" s="308"/>
      <c r="AP193" s="308"/>
      <c r="AQ193" s="308"/>
      <c r="AR193" s="308"/>
      <c r="AS193" s="308"/>
      <c r="AT193" s="308"/>
      <c r="AU193" s="308"/>
      <c r="AV193" s="307">
        <v>100.0</v>
      </c>
      <c r="AW193" s="307">
        <v>0.0</v>
      </c>
      <c r="AX193" s="307" t="s">
        <v>208</v>
      </c>
      <c r="AY193" s="307">
        <v>2.0</v>
      </c>
      <c r="AZ193" s="307" t="s">
        <v>664</v>
      </c>
      <c r="BA193" s="307">
        <v>11.0</v>
      </c>
      <c r="BB193" s="307" t="s">
        <v>669</v>
      </c>
      <c r="BC193" s="307">
        <v>29.0</v>
      </c>
      <c r="BD193" s="307" t="s">
        <v>675</v>
      </c>
      <c r="BE193" s="307">
        <v>58.0</v>
      </c>
      <c r="BF193" s="307" t="s">
        <v>676</v>
      </c>
    </row>
    <row r="194" ht="12.75" customHeight="1">
      <c r="A194" s="14"/>
      <c r="B194" s="14"/>
      <c r="C194" s="305" t="s">
        <v>181</v>
      </c>
      <c r="D194" s="306"/>
      <c r="E194" s="306"/>
      <c r="F194" s="306"/>
      <c r="G194" s="306"/>
      <c r="H194" s="306"/>
      <c r="I194" s="306"/>
      <c r="J194" s="306"/>
      <c r="K194" s="306"/>
      <c r="L194" s="306"/>
      <c r="M194" s="306"/>
      <c r="N194" s="306"/>
      <c r="O194" s="306">
        <v>117.0</v>
      </c>
      <c r="P194" s="307">
        <v>0.0</v>
      </c>
      <c r="Q194" s="307" t="s">
        <v>208</v>
      </c>
      <c r="R194" s="307">
        <v>9.0</v>
      </c>
      <c r="S194" s="307" t="s">
        <v>677</v>
      </c>
      <c r="T194" s="307">
        <v>33.0</v>
      </c>
      <c r="U194" s="307" t="s">
        <v>396</v>
      </c>
      <c r="V194" s="307">
        <v>29.0</v>
      </c>
      <c r="W194" s="307" t="s">
        <v>678</v>
      </c>
      <c r="X194" s="307">
        <v>46.0</v>
      </c>
      <c r="Y194" s="307" t="s">
        <v>636</v>
      </c>
      <c r="Z194" s="307">
        <v>103.0</v>
      </c>
      <c r="AA194" s="307">
        <v>0.0</v>
      </c>
      <c r="AB194" s="307" t="s">
        <v>208</v>
      </c>
      <c r="AC194" s="307">
        <v>0.0</v>
      </c>
      <c r="AD194" s="307" t="s">
        <v>208</v>
      </c>
      <c r="AE194" s="307">
        <v>9.0</v>
      </c>
      <c r="AF194" s="307" t="s">
        <v>679</v>
      </c>
      <c r="AG194" s="307">
        <v>17.0</v>
      </c>
      <c r="AH194" s="307" t="s">
        <v>680</v>
      </c>
      <c r="AI194" s="307">
        <v>77.0</v>
      </c>
      <c r="AJ194" s="307" t="s">
        <v>681</v>
      </c>
      <c r="AK194" s="307">
        <v>63.0</v>
      </c>
      <c r="AL194" s="307">
        <v>0.0</v>
      </c>
      <c r="AM194" s="307" t="s">
        <v>208</v>
      </c>
      <c r="AN194" s="307">
        <v>0.0</v>
      </c>
      <c r="AO194" s="307" t="s">
        <v>208</v>
      </c>
      <c r="AP194" s="307">
        <v>4.0</v>
      </c>
      <c r="AQ194" s="307" t="s">
        <v>682</v>
      </c>
      <c r="AR194" s="307">
        <v>22.0</v>
      </c>
      <c r="AS194" s="307" t="s">
        <v>683</v>
      </c>
      <c r="AT194" s="307">
        <v>37.0</v>
      </c>
      <c r="AU194" s="307" t="s">
        <v>684</v>
      </c>
      <c r="AV194" s="307">
        <v>100.0</v>
      </c>
      <c r="AW194" s="307">
        <v>0.0</v>
      </c>
      <c r="AX194" s="307" t="s">
        <v>208</v>
      </c>
      <c r="AY194" s="307">
        <v>0.0</v>
      </c>
      <c r="AZ194" s="307" t="s">
        <v>208</v>
      </c>
      <c r="BA194" s="307">
        <v>26.0</v>
      </c>
      <c r="BB194" s="307" t="s">
        <v>648</v>
      </c>
      <c r="BC194" s="307">
        <v>38.0</v>
      </c>
      <c r="BD194" s="307" t="s">
        <v>685</v>
      </c>
      <c r="BE194" s="307">
        <v>36.0</v>
      </c>
      <c r="BF194" s="307" t="s">
        <v>632</v>
      </c>
    </row>
    <row r="195" ht="12.75" customHeight="1">
      <c r="A195" s="14"/>
      <c r="B195" s="14"/>
      <c r="C195" s="305" t="s">
        <v>182</v>
      </c>
      <c r="D195" s="306"/>
      <c r="E195" s="306"/>
      <c r="F195" s="306"/>
      <c r="G195" s="306"/>
      <c r="H195" s="306"/>
      <c r="I195" s="306"/>
      <c r="J195" s="306"/>
      <c r="K195" s="306"/>
      <c r="L195" s="306"/>
      <c r="M195" s="306"/>
      <c r="N195" s="306"/>
      <c r="O195" s="306">
        <v>117.0</v>
      </c>
      <c r="P195" s="307">
        <v>3.0</v>
      </c>
      <c r="Q195" s="307" t="s">
        <v>686</v>
      </c>
      <c r="R195" s="307">
        <v>16.0</v>
      </c>
      <c r="S195" s="307" t="s">
        <v>687</v>
      </c>
      <c r="T195" s="307">
        <v>17.0</v>
      </c>
      <c r="U195" s="307" t="s">
        <v>688</v>
      </c>
      <c r="V195" s="307">
        <v>26.0</v>
      </c>
      <c r="W195" s="307" t="s">
        <v>192</v>
      </c>
      <c r="X195" s="307">
        <v>55.0</v>
      </c>
      <c r="Y195" s="307" t="s">
        <v>689</v>
      </c>
      <c r="Z195" s="307">
        <v>103.0</v>
      </c>
      <c r="AA195" s="307">
        <v>7.0</v>
      </c>
      <c r="AB195" s="307" t="s">
        <v>690</v>
      </c>
      <c r="AC195" s="307">
        <v>15.0</v>
      </c>
      <c r="AD195" s="307" t="s">
        <v>691</v>
      </c>
      <c r="AE195" s="307">
        <v>18.0</v>
      </c>
      <c r="AF195" s="307" t="s">
        <v>622</v>
      </c>
      <c r="AG195" s="307">
        <v>24.0</v>
      </c>
      <c r="AH195" s="307" t="s">
        <v>656</v>
      </c>
      <c r="AI195" s="307">
        <v>39.0</v>
      </c>
      <c r="AJ195" s="307" t="s">
        <v>692</v>
      </c>
      <c r="AK195" s="307">
        <v>63.0</v>
      </c>
      <c r="AL195" s="307">
        <v>1.0</v>
      </c>
      <c r="AM195" s="307" t="s">
        <v>693</v>
      </c>
      <c r="AN195" s="307">
        <v>3.0</v>
      </c>
      <c r="AO195" s="307" t="s">
        <v>657</v>
      </c>
      <c r="AP195" s="307">
        <v>9.0</v>
      </c>
      <c r="AQ195" s="307" t="s">
        <v>556</v>
      </c>
      <c r="AR195" s="307">
        <v>13.0</v>
      </c>
      <c r="AS195" s="307" t="s">
        <v>625</v>
      </c>
      <c r="AT195" s="307">
        <v>37.0</v>
      </c>
      <c r="AU195" s="307" t="s">
        <v>684</v>
      </c>
      <c r="AV195" s="307"/>
      <c r="AW195" s="305"/>
      <c r="AX195" s="305"/>
      <c r="AY195" s="305"/>
      <c r="AZ195" s="305"/>
      <c r="BA195" s="305"/>
      <c r="BB195" s="305"/>
      <c r="BC195" s="305"/>
      <c r="BD195" s="305"/>
      <c r="BE195" s="305"/>
      <c r="BF195" s="305"/>
    </row>
    <row r="196" ht="12.75" customHeight="1">
      <c r="A196" s="15"/>
      <c r="B196" s="15"/>
      <c r="C196" s="305" t="s">
        <v>183</v>
      </c>
      <c r="D196" s="306"/>
      <c r="E196" s="306"/>
      <c r="F196" s="306"/>
      <c r="G196" s="306"/>
      <c r="H196" s="306"/>
      <c r="I196" s="306"/>
      <c r="J196" s="306"/>
      <c r="K196" s="306"/>
      <c r="L196" s="306"/>
      <c r="M196" s="306"/>
      <c r="N196" s="306"/>
      <c r="O196" s="306">
        <v>117.0</v>
      </c>
      <c r="P196" s="307">
        <v>0.0</v>
      </c>
      <c r="Q196" s="307" t="s">
        <v>208</v>
      </c>
      <c r="R196" s="307">
        <v>12.0</v>
      </c>
      <c r="S196" s="307" t="s">
        <v>694</v>
      </c>
      <c r="T196" s="307">
        <v>26.0</v>
      </c>
      <c r="U196" s="307" t="s">
        <v>192</v>
      </c>
      <c r="V196" s="307">
        <v>21.0</v>
      </c>
      <c r="W196" s="307" t="s">
        <v>618</v>
      </c>
      <c r="X196" s="307">
        <v>58.0</v>
      </c>
      <c r="Y196" s="307" t="s">
        <v>695</v>
      </c>
      <c r="Z196" s="307">
        <v>103.0</v>
      </c>
      <c r="AA196" s="307">
        <v>1.0</v>
      </c>
      <c r="AB196" s="307" t="s">
        <v>696</v>
      </c>
      <c r="AC196" s="307">
        <v>16.0</v>
      </c>
      <c r="AD196" s="307" t="s">
        <v>697</v>
      </c>
      <c r="AE196" s="307">
        <v>16.0</v>
      </c>
      <c r="AF196" s="307" t="s">
        <v>697</v>
      </c>
      <c r="AG196" s="307">
        <v>20.0</v>
      </c>
      <c r="AH196" s="307" t="s">
        <v>698</v>
      </c>
      <c r="AI196" s="307">
        <v>50.0</v>
      </c>
      <c r="AJ196" s="307" t="s">
        <v>699</v>
      </c>
      <c r="AK196" s="307">
        <v>63.0</v>
      </c>
      <c r="AL196" s="307">
        <v>1.0</v>
      </c>
      <c r="AM196" s="307" t="s">
        <v>693</v>
      </c>
      <c r="AN196" s="307">
        <v>13.0</v>
      </c>
      <c r="AO196" s="307" t="s">
        <v>625</v>
      </c>
      <c r="AP196" s="307">
        <v>13.0</v>
      </c>
      <c r="AQ196" s="307" t="s">
        <v>625</v>
      </c>
      <c r="AR196" s="307">
        <v>18.0</v>
      </c>
      <c r="AS196" s="307" t="s">
        <v>700</v>
      </c>
      <c r="AT196" s="307">
        <v>18.0</v>
      </c>
      <c r="AU196" s="307" t="s">
        <v>700</v>
      </c>
      <c r="AV196" s="307"/>
      <c r="AW196" s="305"/>
      <c r="AX196" s="305"/>
      <c r="AY196" s="305"/>
      <c r="AZ196" s="305"/>
      <c r="BA196" s="305"/>
      <c r="BB196" s="305"/>
      <c r="BC196" s="305"/>
      <c r="BD196" s="305"/>
      <c r="BE196" s="305"/>
      <c r="BF196" s="305"/>
    </row>
    <row r="197" ht="12.75" customHeight="1">
      <c r="A197" s="309">
        <v>19.0</v>
      </c>
      <c r="B197" s="309" t="s">
        <v>100</v>
      </c>
      <c r="C197" s="310" t="s">
        <v>173</v>
      </c>
      <c r="D197" s="311"/>
      <c r="E197" s="311"/>
      <c r="F197" s="311"/>
      <c r="G197" s="311"/>
      <c r="H197" s="311"/>
      <c r="I197" s="311"/>
      <c r="J197" s="311"/>
      <c r="K197" s="311"/>
      <c r="L197" s="311"/>
      <c r="M197" s="311"/>
      <c r="N197" s="311"/>
      <c r="O197" s="311"/>
      <c r="P197" s="310"/>
      <c r="Q197" s="310"/>
      <c r="R197" s="310"/>
      <c r="S197" s="310"/>
      <c r="T197" s="310"/>
      <c r="U197" s="310"/>
      <c r="V197" s="310"/>
      <c r="W197" s="310"/>
      <c r="X197" s="310"/>
      <c r="Y197" s="310"/>
      <c r="Z197" s="310"/>
      <c r="AA197" s="310"/>
      <c r="AB197" s="310"/>
      <c r="AC197" s="310"/>
      <c r="AD197" s="310"/>
      <c r="AE197" s="310"/>
      <c r="AF197" s="310"/>
      <c r="AG197" s="310"/>
      <c r="AH197" s="310"/>
      <c r="AI197" s="310"/>
      <c r="AJ197" s="310"/>
      <c r="AK197" s="310"/>
      <c r="AL197" s="310"/>
      <c r="AM197" s="310"/>
      <c r="AN197" s="310"/>
      <c r="AO197" s="310"/>
      <c r="AP197" s="310"/>
      <c r="AQ197" s="310"/>
      <c r="AR197" s="310"/>
      <c r="AS197" s="310"/>
      <c r="AT197" s="310"/>
      <c r="AU197" s="310"/>
      <c r="AV197" s="310"/>
      <c r="AW197" s="310"/>
      <c r="AX197" s="310"/>
      <c r="AY197" s="310"/>
      <c r="AZ197" s="310"/>
      <c r="BA197" s="310"/>
      <c r="BB197" s="310"/>
      <c r="BC197" s="310"/>
      <c r="BD197" s="310"/>
      <c r="BE197" s="310"/>
      <c r="BF197" s="310"/>
    </row>
    <row r="198" ht="13.5" customHeight="1">
      <c r="A198" s="14"/>
      <c r="B198" s="14"/>
      <c r="C198" s="310" t="s">
        <v>174</v>
      </c>
      <c r="D198" s="311"/>
      <c r="E198" s="311"/>
      <c r="F198" s="311"/>
      <c r="G198" s="311"/>
      <c r="H198" s="311"/>
      <c r="I198" s="311"/>
      <c r="J198" s="311"/>
      <c r="K198" s="311"/>
      <c r="L198" s="311"/>
      <c r="M198" s="311"/>
      <c r="N198" s="311"/>
      <c r="O198" s="311"/>
      <c r="P198" s="310"/>
      <c r="Q198" s="310"/>
      <c r="R198" s="310"/>
      <c r="S198" s="310"/>
      <c r="T198" s="310"/>
      <c r="U198" s="310"/>
      <c r="V198" s="310"/>
      <c r="W198" s="310"/>
      <c r="X198" s="310"/>
      <c r="Y198" s="310"/>
      <c r="Z198" s="310"/>
      <c r="AA198" s="310"/>
      <c r="AB198" s="310"/>
      <c r="AC198" s="310"/>
      <c r="AD198" s="310"/>
      <c r="AE198" s="310"/>
      <c r="AF198" s="310"/>
      <c r="AG198" s="310"/>
      <c r="AH198" s="310"/>
      <c r="AI198" s="310"/>
      <c r="AJ198" s="310"/>
      <c r="AK198" s="310"/>
      <c r="AL198" s="310"/>
      <c r="AM198" s="310"/>
      <c r="AN198" s="310"/>
      <c r="AO198" s="310"/>
      <c r="AP198" s="310"/>
      <c r="AQ198" s="310"/>
      <c r="AR198" s="310"/>
      <c r="AS198" s="310"/>
      <c r="AT198" s="310"/>
      <c r="AU198" s="310"/>
      <c r="AV198" s="310"/>
      <c r="AW198" s="310"/>
      <c r="AX198" s="310"/>
      <c r="AY198" s="310"/>
      <c r="AZ198" s="310"/>
      <c r="BA198" s="310"/>
      <c r="BB198" s="310"/>
      <c r="BC198" s="310"/>
      <c r="BD198" s="310"/>
      <c r="BE198" s="310"/>
      <c r="BF198" s="310"/>
    </row>
    <row r="199" ht="13.5" customHeight="1">
      <c r="A199" s="14"/>
      <c r="B199" s="14"/>
      <c r="C199" s="310" t="s">
        <v>175</v>
      </c>
      <c r="D199" s="311"/>
      <c r="E199" s="311"/>
      <c r="F199" s="311"/>
      <c r="G199" s="311"/>
      <c r="H199" s="311"/>
      <c r="I199" s="311"/>
      <c r="J199" s="311"/>
      <c r="K199" s="311"/>
      <c r="L199" s="311"/>
      <c r="M199" s="311"/>
      <c r="N199" s="311"/>
      <c r="O199" s="311"/>
      <c r="P199" s="310"/>
      <c r="Q199" s="310"/>
      <c r="R199" s="310"/>
      <c r="S199" s="310"/>
      <c r="T199" s="310"/>
      <c r="U199" s="310"/>
      <c r="V199" s="310"/>
      <c r="W199" s="310"/>
      <c r="X199" s="310"/>
      <c r="Y199" s="310"/>
      <c r="Z199" s="310"/>
      <c r="AA199" s="310"/>
      <c r="AB199" s="310"/>
      <c r="AC199" s="310"/>
      <c r="AD199" s="310"/>
      <c r="AE199" s="310"/>
      <c r="AF199" s="310"/>
      <c r="AG199" s="310"/>
      <c r="AH199" s="310"/>
      <c r="AI199" s="310"/>
      <c r="AJ199" s="310"/>
      <c r="AK199" s="310"/>
      <c r="AL199" s="310"/>
      <c r="AM199" s="310"/>
      <c r="AN199" s="310"/>
      <c r="AO199" s="310"/>
      <c r="AP199" s="310"/>
      <c r="AQ199" s="310"/>
      <c r="AR199" s="310"/>
      <c r="AS199" s="310"/>
      <c r="AT199" s="310"/>
      <c r="AU199" s="310"/>
      <c r="AV199" s="310"/>
      <c r="AW199" s="310"/>
      <c r="AX199" s="310"/>
      <c r="AY199" s="310"/>
      <c r="AZ199" s="310"/>
      <c r="BA199" s="310"/>
      <c r="BB199" s="310"/>
      <c r="BC199" s="310"/>
      <c r="BD199" s="310"/>
      <c r="BE199" s="310"/>
      <c r="BF199" s="310"/>
    </row>
    <row r="200" ht="13.5" customHeight="1">
      <c r="A200" s="14"/>
      <c r="B200" s="14"/>
      <c r="C200" s="310" t="s">
        <v>176</v>
      </c>
      <c r="D200" s="311"/>
      <c r="E200" s="311"/>
      <c r="F200" s="311"/>
      <c r="G200" s="311"/>
      <c r="H200" s="311"/>
      <c r="I200" s="311"/>
      <c r="J200" s="311"/>
      <c r="K200" s="311"/>
      <c r="L200" s="311"/>
      <c r="M200" s="311"/>
      <c r="N200" s="311"/>
      <c r="O200" s="311"/>
      <c r="P200" s="310"/>
      <c r="Q200" s="310"/>
      <c r="R200" s="310"/>
      <c r="S200" s="310"/>
      <c r="T200" s="310"/>
      <c r="U200" s="310"/>
      <c r="V200" s="310"/>
      <c r="W200" s="310"/>
      <c r="X200" s="310"/>
      <c r="Y200" s="310"/>
      <c r="Z200" s="310"/>
      <c r="AA200" s="310"/>
      <c r="AB200" s="310"/>
      <c r="AC200" s="310"/>
      <c r="AD200" s="310"/>
      <c r="AE200" s="310"/>
      <c r="AF200" s="310"/>
      <c r="AG200" s="310"/>
      <c r="AH200" s="310"/>
      <c r="AI200" s="310"/>
      <c r="AJ200" s="310"/>
      <c r="AK200" s="310"/>
      <c r="AL200" s="310"/>
      <c r="AM200" s="310"/>
      <c r="AN200" s="310"/>
      <c r="AO200" s="310"/>
      <c r="AP200" s="310"/>
      <c r="AQ200" s="310"/>
      <c r="AR200" s="310"/>
      <c r="AS200" s="310"/>
      <c r="AT200" s="310"/>
      <c r="AU200" s="310"/>
      <c r="AV200" s="310"/>
      <c r="AW200" s="310"/>
      <c r="AX200" s="310"/>
      <c r="AY200" s="310"/>
      <c r="AZ200" s="310"/>
      <c r="BA200" s="310"/>
      <c r="BB200" s="310"/>
      <c r="BC200" s="310"/>
      <c r="BD200" s="310"/>
      <c r="BE200" s="310"/>
      <c r="BF200" s="310"/>
    </row>
    <row r="201" ht="13.5" customHeight="1">
      <c r="A201" s="14"/>
      <c r="B201" s="14"/>
      <c r="C201" s="310" t="s">
        <v>177</v>
      </c>
      <c r="D201" s="311"/>
      <c r="E201" s="311"/>
      <c r="F201" s="311"/>
      <c r="G201" s="311"/>
      <c r="H201" s="311"/>
      <c r="I201" s="311"/>
      <c r="J201" s="311"/>
      <c r="K201" s="311"/>
      <c r="L201" s="311"/>
      <c r="M201" s="311"/>
      <c r="N201" s="311"/>
      <c r="O201" s="311"/>
      <c r="P201" s="310"/>
      <c r="Q201" s="310"/>
      <c r="R201" s="310"/>
      <c r="S201" s="310"/>
      <c r="T201" s="310"/>
      <c r="U201" s="310"/>
      <c r="V201" s="310"/>
      <c r="W201" s="310"/>
      <c r="X201" s="310"/>
      <c r="Y201" s="310"/>
      <c r="Z201" s="310"/>
      <c r="AA201" s="310"/>
      <c r="AB201" s="310"/>
      <c r="AC201" s="310"/>
      <c r="AD201" s="310"/>
      <c r="AE201" s="310"/>
      <c r="AF201" s="310"/>
      <c r="AG201" s="310"/>
      <c r="AH201" s="310"/>
      <c r="AI201" s="310"/>
      <c r="AJ201" s="310"/>
      <c r="AK201" s="310"/>
      <c r="AL201" s="310"/>
      <c r="AM201" s="310"/>
      <c r="AN201" s="310"/>
      <c r="AO201" s="310"/>
      <c r="AP201" s="310"/>
      <c r="AQ201" s="310"/>
      <c r="AR201" s="310"/>
      <c r="AS201" s="310"/>
      <c r="AT201" s="310"/>
      <c r="AU201" s="310"/>
      <c r="AV201" s="310"/>
      <c r="AW201" s="310"/>
      <c r="AX201" s="310"/>
      <c r="AY201" s="310"/>
      <c r="AZ201" s="310"/>
      <c r="BA201" s="310"/>
      <c r="BB201" s="310"/>
      <c r="BC201" s="310"/>
      <c r="BD201" s="310"/>
      <c r="BE201" s="310"/>
      <c r="BF201" s="310"/>
    </row>
    <row r="202" ht="13.5" customHeight="1">
      <c r="A202" s="14"/>
      <c r="B202" s="14"/>
      <c r="C202" s="310" t="s">
        <v>178</v>
      </c>
      <c r="D202" s="311"/>
      <c r="E202" s="311"/>
      <c r="F202" s="311"/>
      <c r="G202" s="311"/>
      <c r="H202" s="311"/>
      <c r="I202" s="311"/>
      <c r="J202" s="311"/>
      <c r="K202" s="311"/>
      <c r="L202" s="311"/>
      <c r="M202" s="311"/>
      <c r="N202" s="311"/>
      <c r="O202" s="311"/>
      <c r="P202" s="310"/>
      <c r="Q202" s="310"/>
      <c r="R202" s="310"/>
      <c r="S202" s="310"/>
      <c r="T202" s="310"/>
      <c r="U202" s="310"/>
      <c r="V202" s="310"/>
      <c r="W202" s="310"/>
      <c r="X202" s="310"/>
      <c r="Y202" s="310"/>
      <c r="Z202" s="310"/>
      <c r="AA202" s="310"/>
      <c r="AB202" s="310"/>
      <c r="AC202" s="310"/>
      <c r="AD202" s="310"/>
      <c r="AE202" s="310"/>
      <c r="AF202" s="310"/>
      <c r="AG202" s="310"/>
      <c r="AH202" s="310"/>
      <c r="AI202" s="310"/>
      <c r="AJ202" s="310"/>
      <c r="AK202" s="310"/>
      <c r="AL202" s="310"/>
      <c r="AM202" s="310"/>
      <c r="AN202" s="310"/>
      <c r="AO202" s="310"/>
      <c r="AP202" s="310"/>
      <c r="AQ202" s="310"/>
      <c r="AR202" s="310"/>
      <c r="AS202" s="310"/>
      <c r="AT202" s="310"/>
      <c r="AU202" s="310"/>
      <c r="AV202" s="310"/>
      <c r="AW202" s="310"/>
      <c r="AX202" s="310"/>
      <c r="AY202" s="310"/>
      <c r="AZ202" s="310"/>
      <c r="BA202" s="310"/>
      <c r="BB202" s="310"/>
      <c r="BC202" s="310"/>
      <c r="BD202" s="310"/>
      <c r="BE202" s="310"/>
      <c r="BF202" s="310"/>
    </row>
    <row r="203" ht="13.5" customHeight="1">
      <c r="A203" s="14"/>
      <c r="B203" s="14"/>
      <c r="C203" s="310" t="s">
        <v>179</v>
      </c>
      <c r="D203" s="311"/>
      <c r="E203" s="311"/>
      <c r="F203" s="311"/>
      <c r="G203" s="311"/>
      <c r="H203" s="311"/>
      <c r="I203" s="311"/>
      <c r="J203" s="311"/>
      <c r="K203" s="311"/>
      <c r="L203" s="311"/>
      <c r="M203" s="311"/>
      <c r="N203" s="311"/>
      <c r="O203" s="311"/>
      <c r="P203" s="310"/>
      <c r="Q203" s="310"/>
      <c r="R203" s="310"/>
      <c r="S203" s="310"/>
      <c r="T203" s="310"/>
      <c r="U203" s="310"/>
      <c r="V203" s="310"/>
      <c r="W203" s="310"/>
      <c r="X203" s="310"/>
      <c r="Y203" s="310"/>
      <c r="Z203" s="310"/>
      <c r="AA203" s="310"/>
      <c r="AB203" s="310"/>
      <c r="AC203" s="310"/>
      <c r="AD203" s="310"/>
      <c r="AE203" s="310"/>
      <c r="AF203" s="310"/>
      <c r="AG203" s="310"/>
      <c r="AH203" s="310"/>
      <c r="AI203" s="310"/>
      <c r="AJ203" s="310"/>
      <c r="AK203" s="310"/>
      <c r="AL203" s="310"/>
      <c r="AM203" s="310"/>
      <c r="AN203" s="310"/>
      <c r="AO203" s="310"/>
      <c r="AP203" s="310"/>
      <c r="AQ203" s="310"/>
      <c r="AR203" s="310"/>
      <c r="AS203" s="310"/>
      <c r="AT203" s="310"/>
      <c r="AU203" s="310"/>
      <c r="AV203" s="310"/>
      <c r="AW203" s="310"/>
      <c r="AX203" s="310"/>
      <c r="AY203" s="310"/>
      <c r="AZ203" s="310"/>
      <c r="BA203" s="310"/>
      <c r="BB203" s="310"/>
      <c r="BC203" s="310"/>
      <c r="BD203" s="310"/>
      <c r="BE203" s="310"/>
      <c r="BF203" s="310"/>
    </row>
    <row r="204" ht="13.5" customHeight="1">
      <c r="A204" s="14"/>
      <c r="B204" s="14"/>
      <c r="C204" s="310" t="s">
        <v>180</v>
      </c>
      <c r="D204" s="311"/>
      <c r="E204" s="311"/>
      <c r="F204" s="311"/>
      <c r="G204" s="311"/>
      <c r="H204" s="311"/>
      <c r="I204" s="311"/>
      <c r="J204" s="311"/>
      <c r="K204" s="311"/>
      <c r="L204" s="311"/>
      <c r="M204" s="311"/>
      <c r="N204" s="311"/>
      <c r="O204" s="311"/>
      <c r="P204" s="310"/>
      <c r="Q204" s="310"/>
      <c r="R204" s="310"/>
      <c r="S204" s="310"/>
      <c r="T204" s="310"/>
      <c r="U204" s="310"/>
      <c r="V204" s="310"/>
      <c r="W204" s="310"/>
      <c r="X204" s="310"/>
      <c r="Y204" s="310"/>
      <c r="Z204" s="310"/>
      <c r="AA204" s="310"/>
      <c r="AB204" s="310"/>
      <c r="AC204" s="310"/>
      <c r="AD204" s="310"/>
      <c r="AE204" s="310"/>
      <c r="AF204" s="310"/>
      <c r="AG204" s="310"/>
      <c r="AH204" s="310"/>
      <c r="AI204" s="310"/>
      <c r="AJ204" s="310"/>
      <c r="AK204" s="310"/>
      <c r="AL204" s="310"/>
      <c r="AM204" s="310"/>
      <c r="AN204" s="310"/>
      <c r="AO204" s="310"/>
      <c r="AP204" s="310"/>
      <c r="AQ204" s="310"/>
      <c r="AR204" s="310"/>
      <c r="AS204" s="310"/>
      <c r="AT204" s="310"/>
      <c r="AU204" s="310"/>
      <c r="AV204" s="310"/>
      <c r="AW204" s="310"/>
      <c r="AX204" s="310"/>
      <c r="AY204" s="310"/>
      <c r="AZ204" s="310"/>
      <c r="BA204" s="310"/>
      <c r="BB204" s="310"/>
      <c r="BC204" s="310"/>
      <c r="BD204" s="310"/>
      <c r="BE204" s="310"/>
      <c r="BF204" s="310"/>
    </row>
    <row r="205" ht="13.5" customHeight="1">
      <c r="A205" s="14"/>
      <c r="B205" s="14"/>
      <c r="C205" s="310" t="s">
        <v>181</v>
      </c>
      <c r="D205" s="311"/>
      <c r="E205" s="311"/>
      <c r="F205" s="311"/>
      <c r="G205" s="311"/>
      <c r="H205" s="311"/>
      <c r="I205" s="311"/>
      <c r="J205" s="311"/>
      <c r="K205" s="311"/>
      <c r="L205" s="311"/>
      <c r="M205" s="311"/>
      <c r="N205" s="311"/>
      <c r="O205" s="311"/>
      <c r="P205" s="310"/>
      <c r="Q205" s="310"/>
      <c r="R205" s="310"/>
      <c r="S205" s="310"/>
      <c r="T205" s="310"/>
      <c r="U205" s="310"/>
      <c r="V205" s="310"/>
      <c r="W205" s="310"/>
      <c r="X205" s="310"/>
      <c r="Y205" s="310"/>
      <c r="Z205" s="310"/>
      <c r="AA205" s="310"/>
      <c r="AB205" s="310"/>
      <c r="AC205" s="310"/>
      <c r="AD205" s="310"/>
      <c r="AE205" s="310"/>
      <c r="AF205" s="310"/>
      <c r="AG205" s="310"/>
      <c r="AH205" s="310"/>
      <c r="AI205" s="310"/>
      <c r="AJ205" s="310"/>
      <c r="AK205" s="310"/>
      <c r="AL205" s="310"/>
      <c r="AM205" s="310"/>
      <c r="AN205" s="310"/>
      <c r="AO205" s="310"/>
      <c r="AP205" s="310"/>
      <c r="AQ205" s="310"/>
      <c r="AR205" s="310"/>
      <c r="AS205" s="310"/>
      <c r="AT205" s="310"/>
      <c r="AU205" s="310"/>
      <c r="AV205" s="310"/>
      <c r="AW205" s="310"/>
      <c r="AX205" s="310"/>
      <c r="AY205" s="310"/>
      <c r="AZ205" s="310"/>
      <c r="BA205" s="310"/>
      <c r="BB205" s="310"/>
      <c r="BC205" s="310"/>
      <c r="BD205" s="310"/>
      <c r="BE205" s="310"/>
      <c r="BF205" s="310"/>
    </row>
    <row r="206" ht="13.5" customHeight="1">
      <c r="A206" s="14"/>
      <c r="B206" s="14"/>
      <c r="C206" s="310" t="s">
        <v>182</v>
      </c>
      <c r="D206" s="311"/>
      <c r="E206" s="311"/>
      <c r="F206" s="311"/>
      <c r="G206" s="311"/>
      <c r="H206" s="311"/>
      <c r="I206" s="311"/>
      <c r="J206" s="311"/>
      <c r="K206" s="311"/>
      <c r="L206" s="311"/>
      <c r="M206" s="311"/>
      <c r="N206" s="311"/>
      <c r="O206" s="311"/>
      <c r="P206" s="310"/>
      <c r="Q206" s="310"/>
      <c r="R206" s="310"/>
      <c r="S206" s="310"/>
      <c r="T206" s="310"/>
      <c r="U206" s="310"/>
      <c r="V206" s="310"/>
      <c r="W206" s="310"/>
      <c r="X206" s="310"/>
      <c r="Y206" s="310"/>
      <c r="Z206" s="310"/>
      <c r="AA206" s="310"/>
      <c r="AB206" s="310"/>
      <c r="AC206" s="310"/>
      <c r="AD206" s="310"/>
      <c r="AE206" s="310"/>
      <c r="AF206" s="310"/>
      <c r="AG206" s="310"/>
      <c r="AH206" s="310"/>
      <c r="AI206" s="310"/>
      <c r="AJ206" s="310"/>
      <c r="AK206" s="310"/>
      <c r="AL206" s="310"/>
      <c r="AM206" s="310"/>
      <c r="AN206" s="310"/>
      <c r="AO206" s="310"/>
      <c r="AP206" s="310"/>
      <c r="AQ206" s="310"/>
      <c r="AR206" s="310"/>
      <c r="AS206" s="310"/>
      <c r="AT206" s="310"/>
      <c r="AU206" s="310"/>
      <c r="AV206" s="310"/>
      <c r="AW206" s="310"/>
      <c r="AX206" s="310"/>
      <c r="AY206" s="310"/>
      <c r="AZ206" s="310"/>
      <c r="BA206" s="310"/>
      <c r="BB206" s="310"/>
      <c r="BC206" s="310"/>
      <c r="BD206" s="310"/>
      <c r="BE206" s="310"/>
      <c r="BF206" s="310"/>
    </row>
    <row r="207" ht="13.5" customHeight="1">
      <c r="A207" s="15"/>
      <c r="B207" s="15"/>
      <c r="C207" s="310" t="s">
        <v>183</v>
      </c>
      <c r="D207" s="311"/>
      <c r="E207" s="311"/>
      <c r="F207" s="311"/>
      <c r="G207" s="311"/>
      <c r="H207" s="311"/>
      <c r="I207" s="311"/>
      <c r="J207" s="311"/>
      <c r="K207" s="311"/>
      <c r="L207" s="311"/>
      <c r="M207" s="311"/>
      <c r="N207" s="311"/>
      <c r="O207" s="311"/>
      <c r="P207" s="310"/>
      <c r="Q207" s="310"/>
      <c r="R207" s="310"/>
      <c r="S207" s="310"/>
      <c r="T207" s="310"/>
      <c r="U207" s="310"/>
      <c r="V207" s="310"/>
      <c r="W207" s="310"/>
      <c r="X207" s="310"/>
      <c r="Y207" s="310"/>
      <c r="Z207" s="310"/>
      <c r="AA207" s="310"/>
      <c r="AB207" s="310"/>
      <c r="AC207" s="310"/>
      <c r="AD207" s="310"/>
      <c r="AE207" s="310"/>
      <c r="AF207" s="310"/>
      <c r="AG207" s="310"/>
      <c r="AH207" s="310"/>
      <c r="AI207" s="310"/>
      <c r="AJ207" s="310"/>
      <c r="AK207" s="310"/>
      <c r="AL207" s="310"/>
      <c r="AM207" s="310"/>
      <c r="AN207" s="310"/>
      <c r="AO207" s="310"/>
      <c r="AP207" s="310"/>
      <c r="AQ207" s="310"/>
      <c r="AR207" s="310"/>
      <c r="AS207" s="310"/>
      <c r="AT207" s="310"/>
      <c r="AU207" s="310"/>
      <c r="AV207" s="310"/>
      <c r="AW207" s="310"/>
      <c r="AX207" s="310"/>
      <c r="AY207" s="310"/>
      <c r="AZ207" s="310"/>
      <c r="BA207" s="310"/>
      <c r="BB207" s="310"/>
      <c r="BC207" s="310"/>
      <c r="BD207" s="310"/>
      <c r="BE207" s="310"/>
      <c r="BF207" s="310"/>
    </row>
    <row r="208" ht="15.7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</row>
    <row r="209" ht="15.7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</row>
    <row r="210" ht="15.7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</row>
    <row r="211" ht="15.7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</row>
    <row r="212" ht="15.7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</row>
    <row r="213" ht="15.7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</row>
    <row r="214" ht="15.7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</row>
    <row r="215" ht="15.7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</row>
    <row r="216" ht="15.7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</row>
    <row r="217" ht="15.7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</row>
    <row r="218" ht="15.7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</row>
    <row r="219" ht="15.7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</row>
    <row r="220" ht="15.7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</row>
    <row r="221" ht="15.7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</row>
    <row r="222" ht="15.7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</row>
    <row r="223" ht="15.7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</row>
    <row r="224" ht="15.7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</row>
    <row r="225" ht="15.7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</row>
    <row r="226" ht="15.7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</row>
    <row r="227" ht="15.7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</row>
    <row r="228" ht="15.7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</row>
    <row r="229" ht="15.7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</row>
    <row r="230" ht="15.7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</row>
    <row r="231" ht="15.7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</row>
    <row r="232" ht="15.7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</row>
    <row r="233" ht="15.7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</row>
    <row r="234" ht="15.7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</row>
    <row r="235" ht="15.7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</row>
    <row r="236" ht="15.7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</row>
    <row r="237" ht="15.7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</row>
    <row r="238" ht="15.7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</row>
    <row r="239" ht="15.7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</row>
    <row r="240" ht="15.7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</row>
    <row r="241" ht="15.7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</row>
    <row r="242" ht="15.7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</row>
    <row r="243" ht="15.7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</row>
    <row r="244" ht="15.7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</row>
    <row r="245" ht="15.7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</row>
    <row r="246" ht="15.7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</row>
    <row r="247" ht="15.7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</row>
    <row r="248" ht="15.7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</row>
    <row r="249" ht="15.7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</row>
    <row r="250" ht="15.7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</row>
    <row r="251" ht="15.7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</row>
    <row r="252" ht="15.7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</row>
    <row r="253" ht="15.7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</row>
    <row r="254" ht="15.7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</row>
    <row r="255" ht="15.7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</row>
    <row r="256" ht="15.7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</row>
    <row r="257" ht="15.7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</row>
    <row r="258" ht="15.7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</row>
    <row r="259" ht="15.7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</row>
    <row r="260" ht="15.7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</row>
    <row r="261" ht="15.7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</row>
    <row r="262" ht="15.7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</row>
    <row r="263" ht="15.7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</row>
    <row r="264" ht="15.7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</row>
    <row r="265" ht="15.7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</row>
    <row r="266" ht="15.7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</row>
    <row r="267" ht="15.7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</row>
    <row r="268" ht="15.7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</row>
    <row r="269" ht="15.7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</row>
    <row r="270" ht="15.7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</row>
    <row r="271" ht="15.7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</row>
    <row r="272" ht="15.7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</row>
    <row r="273" ht="15.7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</row>
    <row r="274" ht="15.7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</row>
    <row r="275" ht="15.7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</row>
    <row r="276" ht="15.7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</row>
    <row r="277" ht="15.7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</row>
    <row r="278" ht="15.7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</row>
    <row r="279" ht="15.7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</row>
    <row r="280" ht="15.7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</row>
    <row r="281" ht="15.7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</row>
    <row r="282" ht="15.7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</row>
    <row r="283" ht="15.7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</row>
    <row r="284" ht="15.7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</row>
    <row r="285" ht="15.7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</row>
    <row r="286" ht="15.7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</row>
    <row r="287" ht="15.7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</row>
    <row r="288" ht="15.7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</row>
    <row r="289" ht="15.7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</row>
    <row r="290" ht="15.7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</row>
    <row r="291" ht="15.7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</row>
    <row r="292" ht="15.7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</row>
    <row r="293" ht="15.7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</row>
    <row r="294" ht="15.7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</row>
    <row r="295" ht="15.7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</row>
    <row r="296" ht="15.7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</row>
    <row r="297" ht="15.7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</row>
    <row r="298" ht="15.7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</row>
    <row r="299" ht="15.7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</row>
    <row r="300" ht="15.7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</row>
    <row r="301" ht="15.7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</row>
    <row r="302" ht="15.7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</row>
    <row r="303" ht="15.7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</row>
    <row r="304" ht="15.7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</row>
    <row r="305" ht="15.7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</row>
    <row r="306" ht="15.7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</row>
    <row r="307" ht="15.7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</row>
    <row r="308" ht="15.7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</row>
    <row r="309" ht="15.7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</row>
    <row r="310" ht="15.7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</row>
    <row r="311" ht="15.7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</row>
    <row r="312" ht="15.7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</row>
    <row r="313" ht="15.7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</row>
    <row r="314" ht="15.7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</row>
    <row r="315" ht="15.7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</row>
    <row r="316" ht="15.7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</row>
    <row r="317" ht="15.7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</row>
    <row r="318" ht="15.7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</row>
    <row r="319" ht="15.7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</row>
    <row r="320" ht="15.7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</row>
    <row r="321" ht="15.7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</row>
    <row r="322" ht="15.7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</row>
    <row r="323" ht="15.7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</row>
    <row r="324" ht="15.7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</row>
    <row r="325" ht="15.7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</row>
    <row r="326" ht="15.7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</row>
    <row r="327" ht="15.7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</row>
    <row r="328" ht="15.7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</row>
    <row r="329" ht="15.7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</row>
    <row r="330" ht="15.7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</row>
    <row r="331" ht="15.7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</row>
    <row r="332" ht="15.7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</row>
    <row r="333" ht="15.7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</row>
    <row r="334" ht="15.7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</row>
    <row r="335" ht="15.7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</row>
    <row r="336" ht="15.7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</row>
    <row r="337" ht="15.7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</row>
    <row r="338" ht="15.7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</row>
    <row r="339" ht="15.7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</row>
    <row r="340" ht="15.7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</row>
    <row r="341" ht="15.7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</row>
    <row r="342" ht="15.7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</row>
    <row r="343" ht="15.7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</row>
    <row r="344" ht="15.7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</row>
    <row r="345" ht="15.7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</row>
    <row r="346" ht="15.7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</row>
    <row r="347" ht="15.7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</row>
    <row r="348" ht="15.7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</row>
    <row r="349" ht="15.7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</row>
    <row r="350" ht="15.7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</row>
    <row r="351" ht="15.7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</row>
    <row r="352" ht="15.7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</row>
    <row r="353" ht="15.7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</row>
    <row r="354" ht="15.7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</row>
    <row r="355" ht="15.7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</row>
    <row r="356" ht="15.7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</row>
    <row r="357" ht="15.7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</row>
    <row r="358" ht="15.7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</row>
    <row r="359" ht="15.7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</row>
    <row r="360" ht="15.7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</row>
    <row r="361" ht="15.7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</row>
    <row r="362" ht="15.7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</row>
    <row r="363" ht="15.7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</row>
    <row r="364" ht="15.7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</row>
    <row r="365" ht="15.7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</row>
    <row r="366" ht="15.7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</row>
    <row r="367" ht="15.7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</row>
    <row r="368" ht="15.7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</row>
    <row r="369" ht="15.7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</row>
    <row r="370" ht="15.7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</row>
    <row r="371" ht="15.7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</row>
    <row r="372" ht="15.7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</row>
    <row r="373" ht="15.7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</row>
    <row r="374" ht="15.7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</row>
    <row r="375" ht="15.7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</row>
    <row r="376" ht="15.7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</row>
    <row r="377" ht="15.7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</row>
    <row r="378" ht="15.7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</row>
    <row r="379" ht="15.7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</row>
    <row r="380" ht="15.7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</row>
    <row r="381" ht="15.7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</row>
    <row r="382" ht="15.7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</row>
    <row r="383" ht="15.7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</row>
    <row r="384" ht="15.7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</row>
    <row r="385" ht="15.7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</row>
    <row r="386" ht="15.7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</row>
    <row r="387" ht="15.7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</row>
    <row r="388" ht="15.7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</row>
    <row r="389" ht="15.7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</row>
    <row r="390" ht="15.7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</row>
    <row r="391" ht="15.7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</row>
    <row r="392" ht="15.7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</row>
    <row r="393" ht="15.7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</row>
    <row r="394" ht="15.7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</row>
    <row r="395" ht="15.7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</row>
    <row r="396" ht="15.7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</row>
    <row r="397" ht="15.7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</row>
    <row r="398" ht="15.7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</row>
    <row r="399" ht="15.7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</row>
    <row r="400" ht="15.7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</row>
    <row r="401" ht="15.7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</row>
    <row r="402" ht="15.7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</row>
    <row r="403" ht="15.7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</row>
    <row r="404" ht="15.7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</row>
    <row r="405" ht="15.7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</row>
    <row r="406" ht="15.7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</row>
    <row r="407" ht="15.7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</row>
    <row r="408" ht="15.7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</row>
    <row r="409" ht="15.7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</row>
    <row r="410" ht="15.7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</row>
    <row r="411" ht="15.7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</row>
    <row r="412" ht="15.7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</row>
    <row r="413" ht="15.7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</row>
    <row r="414" ht="15.7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</row>
    <row r="415" ht="15.7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</row>
    <row r="416" ht="15.7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</row>
    <row r="417" ht="15.7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</row>
    <row r="418" ht="15.7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</row>
    <row r="419" ht="15.7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</row>
    <row r="420" ht="15.7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</row>
    <row r="421" ht="15.7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</row>
    <row r="422" ht="15.7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</row>
    <row r="423" ht="15.7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</row>
    <row r="424" ht="15.7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</row>
    <row r="425" ht="15.7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</row>
    <row r="426" ht="15.7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</row>
    <row r="427" ht="15.7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</row>
    <row r="428" ht="15.7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</row>
    <row r="429" ht="15.7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</row>
    <row r="430" ht="15.7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</row>
    <row r="431" ht="15.7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</row>
    <row r="432" ht="15.7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</row>
    <row r="433" ht="15.7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</row>
    <row r="434" ht="15.7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</row>
    <row r="435" ht="15.7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</row>
    <row r="436" ht="15.7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</row>
    <row r="437" ht="15.7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</row>
    <row r="438" ht="15.7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</row>
    <row r="439" ht="15.7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</row>
    <row r="440" ht="15.7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</row>
    <row r="441" ht="15.7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</row>
    <row r="442" ht="15.7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</row>
    <row r="443" ht="15.7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</row>
    <row r="444" ht="15.7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</row>
    <row r="445" ht="15.7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</row>
    <row r="446" ht="15.7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</row>
    <row r="447" ht="15.7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</row>
    <row r="448" ht="15.7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</row>
    <row r="449" ht="15.7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</row>
    <row r="450" ht="15.7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</row>
    <row r="451" ht="15.7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</row>
    <row r="452" ht="15.7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</row>
    <row r="453" ht="15.7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</row>
    <row r="454" ht="15.7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</row>
    <row r="455" ht="15.7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</row>
    <row r="456" ht="15.7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</row>
    <row r="457" ht="15.7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</row>
    <row r="458" ht="15.7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</row>
    <row r="459" ht="15.7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</row>
    <row r="460" ht="15.7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</row>
    <row r="461" ht="15.7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</row>
    <row r="462" ht="15.7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</row>
    <row r="463" ht="15.7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</row>
    <row r="464" ht="15.7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</row>
    <row r="465" ht="15.7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</row>
    <row r="466" ht="15.7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</row>
    <row r="467" ht="15.7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</row>
    <row r="468" ht="15.7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</row>
    <row r="469" ht="15.7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</row>
    <row r="470" ht="15.7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</row>
    <row r="471" ht="15.7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</row>
    <row r="472" ht="15.7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</row>
    <row r="473" ht="15.7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</row>
    <row r="474" ht="15.7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</row>
    <row r="475" ht="15.7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</row>
    <row r="476" ht="15.7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</row>
    <row r="477" ht="15.7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</row>
    <row r="478" ht="15.7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</row>
    <row r="479" ht="15.7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</row>
    <row r="480" ht="15.7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</row>
    <row r="481" ht="15.7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</row>
    <row r="482" ht="15.7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</row>
    <row r="483" ht="15.7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</row>
    <row r="484" ht="15.7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</row>
    <row r="485" ht="15.7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</row>
    <row r="486" ht="15.7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</row>
    <row r="487" ht="15.7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</row>
    <row r="488" ht="15.7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</row>
    <row r="489" ht="15.7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</row>
    <row r="490" ht="15.7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</row>
    <row r="491" ht="15.7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</row>
    <row r="492" ht="15.7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</row>
    <row r="493" ht="15.7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</row>
    <row r="494" ht="15.7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</row>
    <row r="495" ht="15.7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</row>
    <row r="496" ht="15.7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</row>
    <row r="497" ht="15.7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</row>
    <row r="498" ht="15.7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</row>
    <row r="499" ht="15.7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</row>
    <row r="500" ht="15.7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</row>
    <row r="501" ht="15.7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</row>
    <row r="502" ht="15.7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</row>
    <row r="503" ht="15.7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</row>
    <row r="504" ht="15.7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</row>
    <row r="505" ht="15.7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</row>
    <row r="506" ht="15.7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</row>
    <row r="507" ht="15.7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</row>
    <row r="508" ht="15.7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</row>
    <row r="509" ht="15.7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</row>
    <row r="510" ht="15.7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</row>
    <row r="511" ht="15.7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</row>
    <row r="512" ht="15.7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</row>
    <row r="513" ht="15.7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</row>
    <row r="514" ht="15.7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</row>
    <row r="515" ht="15.7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</row>
    <row r="516" ht="15.7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</row>
    <row r="517" ht="15.7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</row>
    <row r="518" ht="15.7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</row>
    <row r="519" ht="15.7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</row>
    <row r="520" ht="15.7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</row>
    <row r="521" ht="15.7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</row>
    <row r="522" ht="15.7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</row>
    <row r="523" ht="15.7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</row>
    <row r="524" ht="15.7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</row>
    <row r="525" ht="15.7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</row>
    <row r="526" ht="15.7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</row>
    <row r="527" ht="15.7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</row>
    <row r="528" ht="15.7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</row>
    <row r="529" ht="15.7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</row>
    <row r="530" ht="15.7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</row>
    <row r="531" ht="15.7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</row>
    <row r="532" ht="15.7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</row>
    <row r="533" ht="15.7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</row>
    <row r="534" ht="15.7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</row>
    <row r="535" ht="15.7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</row>
    <row r="536" ht="15.7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</row>
    <row r="537" ht="15.7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</row>
    <row r="538" ht="15.7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</row>
    <row r="539" ht="15.7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</row>
    <row r="540" ht="15.7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</row>
    <row r="541" ht="15.7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</row>
    <row r="542" ht="15.7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</row>
    <row r="543" ht="15.7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</row>
    <row r="544" ht="15.7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</row>
    <row r="545" ht="15.7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</row>
    <row r="546" ht="15.7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</row>
    <row r="547" ht="15.7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</row>
    <row r="548" ht="15.7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</row>
    <row r="549" ht="15.7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</row>
    <row r="550" ht="15.7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</row>
    <row r="551" ht="15.7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</row>
    <row r="552" ht="15.7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</row>
    <row r="553" ht="15.7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</row>
    <row r="554" ht="15.7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</row>
    <row r="555" ht="15.7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</row>
    <row r="556" ht="15.7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</row>
    <row r="557" ht="15.7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</row>
    <row r="558" ht="15.7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</row>
    <row r="559" ht="15.7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</row>
    <row r="560" ht="15.7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</row>
    <row r="561" ht="15.7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</row>
    <row r="562" ht="15.7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</row>
    <row r="563" ht="15.7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</row>
    <row r="564" ht="15.7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</row>
    <row r="565" ht="15.7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</row>
    <row r="566" ht="15.7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</row>
    <row r="567" ht="15.7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</row>
    <row r="568" ht="15.7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</row>
    <row r="569" ht="15.7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</row>
    <row r="570" ht="15.7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</row>
    <row r="571" ht="15.7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</row>
    <row r="572" ht="15.7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</row>
    <row r="573" ht="15.7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</row>
    <row r="574" ht="15.7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</row>
    <row r="575" ht="15.7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</row>
    <row r="576" ht="15.7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</row>
    <row r="577" ht="15.7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</row>
    <row r="578" ht="15.7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</row>
    <row r="579" ht="15.7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</row>
    <row r="580" ht="15.7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</row>
    <row r="581" ht="15.7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</row>
    <row r="582" ht="15.7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</row>
    <row r="583" ht="15.7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</row>
    <row r="584" ht="15.7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</row>
    <row r="585" ht="15.7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</row>
    <row r="586" ht="15.7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</row>
    <row r="587" ht="15.7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</row>
    <row r="588" ht="15.7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</row>
    <row r="589" ht="15.7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</row>
    <row r="590" ht="15.7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</row>
    <row r="591" ht="15.7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</row>
    <row r="592" ht="15.7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</row>
    <row r="593" ht="15.7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</row>
    <row r="594" ht="15.7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</row>
    <row r="595" ht="15.7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</row>
    <row r="596" ht="15.7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</row>
    <row r="597" ht="15.7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</row>
    <row r="598" ht="15.7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</row>
    <row r="599" ht="15.7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</row>
    <row r="600" ht="15.7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</row>
    <row r="601" ht="15.7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</row>
    <row r="602" ht="15.7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</row>
    <row r="603" ht="15.7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</row>
    <row r="604" ht="15.7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</row>
    <row r="605" ht="15.7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</row>
    <row r="606" ht="15.7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</row>
    <row r="607" ht="15.7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</row>
    <row r="608" ht="15.7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</row>
    <row r="609" ht="15.7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</row>
    <row r="610" ht="15.7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</row>
    <row r="611" ht="15.7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</row>
    <row r="612" ht="15.7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</row>
    <row r="613" ht="15.7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</row>
    <row r="614" ht="15.7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</row>
    <row r="615" ht="15.7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</row>
    <row r="616" ht="15.7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</row>
    <row r="617" ht="15.7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</row>
    <row r="618" ht="15.7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</row>
    <row r="619" ht="15.7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</row>
    <row r="620" ht="15.7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</row>
    <row r="621" ht="15.7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</row>
    <row r="622" ht="15.7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</row>
    <row r="623" ht="15.7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</row>
    <row r="624" ht="15.7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</row>
    <row r="625" ht="15.7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</row>
    <row r="626" ht="15.7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</row>
    <row r="627" ht="15.7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</row>
    <row r="628" ht="15.7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</row>
    <row r="629" ht="15.7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</row>
    <row r="630" ht="15.7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</row>
    <row r="631" ht="15.7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</row>
    <row r="632" ht="15.7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</row>
    <row r="633" ht="15.7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</row>
    <row r="634" ht="15.7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</row>
    <row r="635" ht="15.7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</row>
    <row r="636" ht="15.7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</row>
    <row r="637" ht="15.7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</row>
    <row r="638" ht="15.7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</row>
    <row r="639" ht="15.7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</row>
    <row r="640" ht="15.7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</row>
    <row r="641" ht="15.7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</row>
    <row r="642" ht="15.7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</row>
    <row r="643" ht="15.7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</row>
    <row r="644" ht="15.7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</row>
    <row r="645" ht="15.7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</row>
    <row r="646" ht="15.7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</row>
    <row r="647" ht="15.7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</row>
    <row r="648" ht="15.7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</row>
    <row r="649" ht="15.7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</row>
    <row r="650" ht="15.7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</row>
    <row r="651" ht="15.7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</row>
    <row r="652" ht="15.7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</row>
    <row r="653" ht="15.7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</row>
    <row r="654" ht="15.7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</row>
    <row r="655" ht="15.7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</row>
    <row r="656" ht="15.7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</row>
    <row r="657" ht="15.7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</row>
    <row r="658" ht="15.7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</row>
    <row r="659" ht="15.7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</row>
    <row r="660" ht="15.7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</row>
    <row r="661" ht="15.7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</row>
    <row r="662" ht="15.7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</row>
    <row r="663" ht="15.7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</row>
    <row r="664" ht="15.7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</row>
    <row r="665" ht="15.7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</row>
    <row r="666" ht="15.7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</row>
    <row r="667" ht="15.7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</row>
    <row r="668" ht="15.7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</row>
    <row r="669" ht="15.7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</row>
    <row r="670" ht="15.7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</row>
    <row r="671" ht="15.7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</row>
    <row r="672" ht="15.7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</row>
    <row r="673" ht="15.7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</row>
    <row r="674" ht="15.7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</row>
    <row r="675" ht="15.7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</row>
    <row r="676" ht="15.7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</row>
    <row r="677" ht="15.7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</row>
    <row r="678" ht="15.7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</row>
    <row r="679" ht="15.7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</row>
    <row r="680" ht="15.7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</row>
    <row r="681" ht="15.7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</row>
    <row r="682" ht="15.7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</row>
    <row r="683" ht="15.7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</row>
    <row r="684" ht="15.7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</row>
    <row r="685" ht="15.7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</row>
    <row r="686" ht="15.7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</row>
    <row r="687" ht="15.7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</row>
    <row r="688" ht="15.7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</row>
    <row r="689" ht="15.7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</row>
    <row r="690" ht="15.7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</row>
    <row r="691" ht="15.7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</row>
    <row r="692" ht="15.7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</row>
    <row r="693" ht="15.7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</row>
    <row r="694" ht="15.7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</row>
    <row r="695" ht="15.7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</row>
    <row r="696" ht="15.7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</row>
    <row r="697" ht="15.7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</row>
    <row r="698" ht="15.7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</row>
    <row r="699" ht="15.7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</row>
    <row r="700" ht="15.7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</row>
    <row r="701" ht="15.7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</row>
    <row r="702" ht="15.7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</row>
    <row r="703" ht="15.7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</row>
    <row r="704" ht="15.7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</row>
    <row r="705" ht="15.7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</row>
    <row r="706" ht="15.7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</row>
    <row r="707" ht="15.7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</row>
    <row r="708" ht="15.7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</row>
    <row r="709" ht="15.7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</row>
    <row r="710" ht="15.7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</row>
    <row r="711" ht="15.7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</row>
    <row r="712" ht="15.7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</row>
    <row r="713" ht="15.7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</row>
    <row r="714" ht="15.7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</row>
    <row r="715" ht="15.7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</row>
    <row r="716" ht="15.7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</row>
    <row r="717" ht="15.7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</row>
    <row r="718" ht="15.7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</row>
    <row r="719" ht="15.7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</row>
    <row r="720" ht="15.7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</row>
    <row r="721" ht="15.7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</row>
    <row r="722" ht="15.7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</row>
    <row r="723" ht="15.7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</row>
    <row r="724" ht="15.7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</row>
    <row r="725" ht="15.7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</row>
    <row r="726" ht="15.7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</row>
    <row r="727" ht="15.7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</row>
    <row r="728" ht="15.7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</row>
    <row r="729" ht="15.7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</row>
    <row r="730" ht="15.7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</row>
    <row r="731" ht="15.7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</row>
    <row r="732" ht="15.7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</row>
    <row r="733" ht="15.7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</row>
    <row r="734" ht="15.7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</row>
    <row r="735" ht="15.7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</row>
    <row r="736" ht="15.7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</row>
    <row r="737" ht="15.7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</row>
    <row r="738" ht="15.7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</row>
    <row r="739" ht="15.7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</row>
    <row r="740" ht="15.7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</row>
    <row r="741" ht="15.7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</row>
    <row r="742" ht="15.7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</row>
    <row r="743" ht="15.7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</row>
    <row r="744" ht="15.7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</row>
    <row r="745" ht="15.7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</row>
    <row r="746" ht="15.7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</row>
    <row r="747" ht="15.7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</row>
    <row r="748" ht="15.7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</row>
    <row r="749" ht="15.7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</row>
    <row r="750" ht="15.7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</row>
    <row r="751" ht="15.7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</row>
    <row r="752" ht="15.7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</row>
    <row r="753" ht="15.7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</row>
    <row r="754" ht="15.7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</row>
    <row r="755" ht="15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</row>
    <row r="756" ht="15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</row>
    <row r="757" ht="15.7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</row>
    <row r="758" ht="15.7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</row>
    <row r="759" ht="15.7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</row>
    <row r="760" ht="15.7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</row>
    <row r="761" ht="15.7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</row>
    <row r="762" ht="15.7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</row>
    <row r="763" ht="15.7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</row>
    <row r="764" ht="15.7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</row>
    <row r="765" ht="15.7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</row>
    <row r="766" ht="15.7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</row>
    <row r="767" ht="15.7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</row>
    <row r="768" ht="15.7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</row>
    <row r="769" ht="15.7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</row>
    <row r="770" ht="15.7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</row>
    <row r="771" ht="15.7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</row>
    <row r="772" ht="15.7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</row>
    <row r="773" ht="15.7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</row>
    <row r="774" ht="15.7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</row>
    <row r="775" ht="15.7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</row>
    <row r="776" ht="15.7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</row>
    <row r="777" ht="15.7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</row>
    <row r="778" ht="15.7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</row>
    <row r="779" ht="15.7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</row>
    <row r="780" ht="15.7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</row>
    <row r="781" ht="15.7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</row>
    <row r="782" ht="15.7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</row>
    <row r="783" ht="15.7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</row>
    <row r="784" ht="15.7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</row>
    <row r="785" ht="15.7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</row>
    <row r="786" ht="15.7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</row>
    <row r="787" ht="15.7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</row>
    <row r="788" ht="15.7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</row>
    <row r="789" ht="15.7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</row>
    <row r="790" ht="15.7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</row>
    <row r="791" ht="15.7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</row>
    <row r="792" ht="15.7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</row>
    <row r="793" ht="15.7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</row>
    <row r="794" ht="15.7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</row>
    <row r="795" ht="15.7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</row>
    <row r="796" ht="15.7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</row>
    <row r="797" ht="15.7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</row>
    <row r="798" ht="15.7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</row>
    <row r="799" ht="15.7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</row>
    <row r="800" ht="15.7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</row>
    <row r="801" ht="15.7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</row>
    <row r="802" ht="15.7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</row>
    <row r="803" ht="15.7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</row>
    <row r="804" ht="15.7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</row>
    <row r="805" ht="15.7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</row>
    <row r="806" ht="15.7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</row>
    <row r="807" ht="15.7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</row>
    <row r="808" ht="15.7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</row>
    <row r="809" ht="15.7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</row>
    <row r="810" ht="15.7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</row>
    <row r="811" ht="15.7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</row>
    <row r="812" ht="15.7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</row>
    <row r="813" ht="15.7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</row>
    <row r="814" ht="15.7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</row>
    <row r="815" ht="15.7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</row>
    <row r="816" ht="15.7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</row>
    <row r="817" ht="15.7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</row>
    <row r="818" ht="15.7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</row>
    <row r="819" ht="15.7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</row>
    <row r="820" ht="15.7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</row>
    <row r="821" ht="15.7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</row>
    <row r="822" ht="15.7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</row>
    <row r="823" ht="15.7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</row>
    <row r="824" ht="15.7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</row>
    <row r="825" ht="15.7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</row>
    <row r="826" ht="15.7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</row>
    <row r="827" ht="15.7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</row>
    <row r="828" ht="15.7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</row>
    <row r="829" ht="15.7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</row>
    <row r="830" ht="15.7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</row>
    <row r="831" ht="15.7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</row>
    <row r="832" ht="15.7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</row>
    <row r="833" ht="15.7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</row>
    <row r="834" ht="15.7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</row>
    <row r="835" ht="15.7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</row>
    <row r="836" ht="15.7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</row>
    <row r="837" ht="15.7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</row>
    <row r="838" ht="15.7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</row>
    <row r="839" ht="15.7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</row>
    <row r="840" ht="15.7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</row>
    <row r="841" ht="15.7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</row>
    <row r="842" ht="15.7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</row>
    <row r="843" ht="15.7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</row>
    <row r="844" ht="15.7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</row>
    <row r="845" ht="15.7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</row>
    <row r="846" ht="15.7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</row>
    <row r="847" ht="15.7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</row>
    <row r="848" ht="15.7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</row>
    <row r="849" ht="15.7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</row>
    <row r="850" ht="15.7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</row>
    <row r="851" ht="15.7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</row>
    <row r="852" ht="15.7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</row>
    <row r="853" ht="15.7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</row>
    <row r="854" ht="15.7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</row>
    <row r="855" ht="15.7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</row>
    <row r="856" ht="15.7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</row>
    <row r="857" ht="15.7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</row>
    <row r="858" ht="15.7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</row>
    <row r="859" ht="15.7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</row>
    <row r="860" ht="15.7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</row>
    <row r="861" ht="15.7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</row>
    <row r="862" ht="15.7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</row>
    <row r="863" ht="15.7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</row>
    <row r="864" ht="15.7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</row>
    <row r="865" ht="15.7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</row>
    <row r="866" ht="15.7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</row>
    <row r="867" ht="15.7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</row>
    <row r="868" ht="15.7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</row>
    <row r="869" ht="15.7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</row>
    <row r="870" ht="15.7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</row>
    <row r="871" ht="15.7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</row>
    <row r="872" ht="15.7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</row>
    <row r="873" ht="15.7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</row>
    <row r="874" ht="15.7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</row>
    <row r="875" ht="15.7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</row>
    <row r="876" ht="15.7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</row>
    <row r="877" ht="15.7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</row>
    <row r="878" ht="15.7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</row>
    <row r="879" ht="15.7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</row>
    <row r="880" ht="15.7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</row>
    <row r="881" ht="15.7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</row>
    <row r="882" ht="15.7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</row>
    <row r="883" ht="15.7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</row>
    <row r="884" ht="15.7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</row>
    <row r="885" ht="15.7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</row>
    <row r="886" ht="15.7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</row>
    <row r="887" ht="15.7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</row>
    <row r="888" ht="15.7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</row>
    <row r="889" ht="15.7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</row>
    <row r="890" ht="15.7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</row>
    <row r="891" ht="15.7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</row>
    <row r="892" ht="15.7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</row>
    <row r="893" ht="15.7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</row>
    <row r="894" ht="15.7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</row>
    <row r="895" ht="15.7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</row>
    <row r="896" ht="15.7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</row>
    <row r="897" ht="15.7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</row>
    <row r="898" ht="15.7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</row>
    <row r="899" ht="15.7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</row>
    <row r="900" ht="15.7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</row>
    <row r="901" ht="15.7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</row>
    <row r="902" ht="15.7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</row>
    <row r="903" ht="15.7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</row>
    <row r="904" ht="15.7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</row>
    <row r="905" ht="15.7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</row>
    <row r="906" ht="15.7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</row>
    <row r="907" ht="15.7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</row>
    <row r="908" ht="15.7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</row>
    <row r="909" ht="15.7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</row>
    <row r="910" ht="15.7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</row>
    <row r="911" ht="15.7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</row>
    <row r="912" ht="15.7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</row>
    <row r="913" ht="15.7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</row>
    <row r="914" ht="15.7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</row>
    <row r="915" ht="15.7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</row>
    <row r="916" ht="15.7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</row>
    <row r="917" ht="15.7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</row>
    <row r="918" ht="15.7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</row>
    <row r="919" ht="15.7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</row>
    <row r="920" ht="15.7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</row>
    <row r="921" ht="15.7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</row>
    <row r="922" ht="15.7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</row>
    <row r="923" ht="15.7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</row>
    <row r="924" ht="15.7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</row>
    <row r="925" ht="15.7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</row>
    <row r="926" ht="15.7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</row>
    <row r="927" ht="15.7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</row>
    <row r="928" ht="15.7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</row>
    <row r="929" ht="15.7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</row>
    <row r="930" ht="15.7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</row>
    <row r="931" ht="15.7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</row>
    <row r="932" ht="15.7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</row>
    <row r="933" ht="15.7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</row>
    <row r="934" ht="15.7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</row>
    <row r="935" ht="15.7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</row>
    <row r="936" ht="15.7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</row>
    <row r="937" ht="15.7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</row>
    <row r="938" ht="15.7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</row>
    <row r="939" ht="15.7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</row>
    <row r="940" ht="15.7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</row>
    <row r="941" ht="15.7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</row>
    <row r="942" ht="15.7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</row>
    <row r="943" ht="15.7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</row>
    <row r="944" ht="15.7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</row>
    <row r="945" ht="15.7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</row>
    <row r="946" ht="15.7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</row>
    <row r="947" ht="15.7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</row>
    <row r="948" ht="15.7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</row>
    <row r="949" ht="15.7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</row>
    <row r="950" ht="15.7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</row>
    <row r="951" ht="15.7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</row>
    <row r="952" ht="15.7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</row>
    <row r="953" ht="15.7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</row>
    <row r="954" ht="15.7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</row>
    <row r="955" ht="15.7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</row>
    <row r="956" ht="15.7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</row>
    <row r="957" ht="15.7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</row>
    <row r="958" ht="15.7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</row>
    <row r="959" ht="15.7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</row>
    <row r="960" ht="15.7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</row>
    <row r="961" ht="15.7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</row>
    <row r="962" ht="15.7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</row>
    <row r="963" ht="15.7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</row>
    <row r="964" ht="15.7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</row>
    <row r="965" ht="15.7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</row>
    <row r="966" ht="15.7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</row>
    <row r="967" ht="15.7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</row>
    <row r="968" ht="15.7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</row>
    <row r="969" ht="15.7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</row>
    <row r="970" ht="15.7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</row>
    <row r="971" ht="15.7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</row>
    <row r="972" ht="15.7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</row>
    <row r="973" ht="15.7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</row>
    <row r="974" ht="15.7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</row>
    <row r="975" ht="15.7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</row>
    <row r="976" ht="15.7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</row>
    <row r="977" ht="15.7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</row>
    <row r="978" ht="15.7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</row>
    <row r="979" ht="15.7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</row>
    <row r="980" ht="15.7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</row>
    <row r="981" ht="15.7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</row>
    <row r="982" ht="15.7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</row>
    <row r="983" ht="15.7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</row>
    <row r="984" ht="15.7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</row>
    <row r="985" ht="15.7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</row>
    <row r="986" ht="15.7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</row>
    <row r="987" ht="15.7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</row>
    <row r="988" ht="15.7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</row>
    <row r="989" ht="15.7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</row>
  </sheetData>
  <mergeCells count="63">
    <mergeCell ref="AT8:AU8"/>
    <mergeCell ref="AW8:AX8"/>
    <mergeCell ref="AY8:AZ8"/>
    <mergeCell ref="BA8:BB8"/>
    <mergeCell ref="BC8:BD8"/>
    <mergeCell ref="BE8:BF8"/>
    <mergeCell ref="A7:A9"/>
    <mergeCell ref="B7:B9"/>
    <mergeCell ref="C7:C9"/>
    <mergeCell ref="O7:Y7"/>
    <mergeCell ref="Z7:AJ7"/>
    <mergeCell ref="AK7:AU7"/>
    <mergeCell ref="AV7:BF7"/>
    <mergeCell ref="A32:A42"/>
    <mergeCell ref="A43:A53"/>
    <mergeCell ref="B43:B53"/>
    <mergeCell ref="A54:A64"/>
    <mergeCell ref="B54:B64"/>
    <mergeCell ref="A65:A75"/>
    <mergeCell ref="B65:B75"/>
    <mergeCell ref="B120:B130"/>
    <mergeCell ref="B131:B141"/>
    <mergeCell ref="B142:B152"/>
    <mergeCell ref="B153:B163"/>
    <mergeCell ref="B164:B174"/>
    <mergeCell ref="B175:B185"/>
    <mergeCell ref="B186:B196"/>
    <mergeCell ref="B197:B207"/>
    <mergeCell ref="A76:A86"/>
    <mergeCell ref="B76:B86"/>
    <mergeCell ref="A87:A97"/>
    <mergeCell ref="B87:B97"/>
    <mergeCell ref="A98:A108"/>
    <mergeCell ref="B98:B108"/>
    <mergeCell ref="B109:B119"/>
    <mergeCell ref="A186:A196"/>
    <mergeCell ref="A197:A207"/>
    <mergeCell ref="A109:A119"/>
    <mergeCell ref="A120:A130"/>
    <mergeCell ref="A131:A141"/>
    <mergeCell ref="A142:A152"/>
    <mergeCell ref="A153:A163"/>
    <mergeCell ref="A164:A174"/>
    <mergeCell ref="A175:A185"/>
    <mergeCell ref="T8:U8"/>
    <mergeCell ref="V8:W8"/>
    <mergeCell ref="X8:Y8"/>
    <mergeCell ref="AA8:AB8"/>
    <mergeCell ref="AC8:AD8"/>
    <mergeCell ref="AE8:AF8"/>
    <mergeCell ref="AG8:AH8"/>
    <mergeCell ref="AI8:AJ8"/>
    <mergeCell ref="AL8:AM8"/>
    <mergeCell ref="AN8:AO8"/>
    <mergeCell ref="AP8:AQ8"/>
    <mergeCell ref="AR8:AS8"/>
    <mergeCell ref="P8:Q8"/>
    <mergeCell ref="R8:S8"/>
    <mergeCell ref="A10:A20"/>
    <mergeCell ref="B10:B20"/>
    <mergeCell ref="A21:A31"/>
    <mergeCell ref="B21:B31"/>
    <mergeCell ref="B32:B42"/>
  </mergeCells>
  <printOptions horizontalCentered="1"/>
  <pageMargins bottom="0.5" footer="0.0" header="0.0" left="0.0" right="0.0" top="0.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2023-05-05T08:42:13Z</dcterms:created>
  <dc:creator>User</dc:creator>
</cp:coreProperties>
</file>